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C:\Users\Edier\Desktop\Academia LicenciArte\"/>
    </mc:Choice>
  </mc:AlternateContent>
  <xr:revisionPtr revIDLastSave="0" documentId="13_ncr:1_{5DDC87DC-F7DA-411D-B4A7-1324BB4288F9}" xr6:coauthVersionLast="43" xr6:coauthVersionMax="43" xr10:uidLastSave="{00000000-0000-0000-0000-000000000000}"/>
  <bookViews>
    <workbookView xWindow="-120" yWindow="-120" windowWidth="20730" windowHeight="11160" activeTab="4" xr2:uid="{00000000-000D-0000-FFFF-FFFF00000000}"/>
  </bookViews>
  <sheets>
    <sheet name="Cuestionario" sheetId="3" r:id="rId1"/>
    <sheet name="Resumen &amp; Resultado" sheetId="5" r:id="rId2"/>
    <sheet name="CRLvsTRL Eng" sheetId="6" state="hidden" r:id="rId3"/>
    <sheet name="TRL Esp" sheetId="8" r:id="rId4"/>
    <sheet name="CRL Esp" sheetId="7" r:id="rId5"/>
    <sheet name="Radio Data" sheetId="4" state="hidden" r:id="rId6"/>
  </sheets>
  <definedNames>
    <definedName name="_Hlk3184040" localSheetId="2">'CRLvsTRL Eng'!$A$21</definedName>
    <definedName name="_xlnm.Print_Area" localSheetId="4">'CRL Esp'!$A$12:$H$22</definedName>
    <definedName name="_xlnm.Print_Area" localSheetId="1">'Resumen &amp; Resultado'!$B$3:$Q$52</definedName>
    <definedName name="_xlnm.Print_Area" localSheetId="3">'TRL Esp'!$A$1:$H$11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2" i="3" l="1"/>
  <c r="O23" i="3" s="1"/>
  <c r="L23" i="3"/>
  <c r="O24" i="3" s="1"/>
  <c r="L24" i="3"/>
  <c r="O25" i="3" s="1"/>
  <c r="L25" i="3"/>
  <c r="O26" i="3" s="1"/>
  <c r="L26" i="3"/>
  <c r="O27" i="3" s="1"/>
  <c r="L31" i="3"/>
  <c r="L32" i="3"/>
  <c r="O28" i="3" s="1"/>
  <c r="L33" i="3"/>
  <c r="O29" i="3" s="1"/>
  <c r="L34" i="3"/>
  <c r="O30" i="3" s="1"/>
  <c r="L35" i="3"/>
  <c r="O31" i="3" s="1"/>
  <c r="L40" i="3"/>
  <c r="L41" i="3"/>
  <c r="L42" i="3"/>
  <c r="L43" i="3"/>
  <c r="L44" i="3"/>
  <c r="L49" i="3"/>
  <c r="L50" i="3"/>
  <c r="L51" i="3"/>
  <c r="L52" i="3"/>
  <c r="L53" i="3"/>
  <c r="L58" i="3"/>
  <c r="L59" i="3"/>
  <c r="L60" i="3"/>
  <c r="L61" i="3"/>
  <c r="L62" i="3"/>
  <c r="L67" i="3"/>
  <c r="L68" i="3"/>
  <c r="L69" i="3"/>
  <c r="L70" i="3"/>
  <c r="L71" i="3"/>
  <c r="L76" i="3"/>
  <c r="L77" i="3"/>
  <c r="L78" i="3"/>
  <c r="L79" i="3"/>
  <c r="L80" i="3"/>
  <c r="Q31" i="3" l="1"/>
  <c r="Q29" i="3"/>
  <c r="Q28" i="3"/>
  <c r="Q27" i="3"/>
  <c r="Q25" i="3"/>
  <c r="Q24" i="3"/>
  <c r="Q23" i="3"/>
  <c r="Q26" i="3"/>
  <c r="Q30" i="3"/>
  <c r="N19" i="5" s="1"/>
  <c r="H9" i="5"/>
  <c r="H11" i="5"/>
  <c r="H13" i="5"/>
  <c r="B29" i="5" l="1"/>
  <c r="B28" i="5"/>
  <c r="B27" i="5"/>
  <c r="B26" i="5"/>
  <c r="B25" i="5"/>
  <c r="B24" i="5"/>
  <c r="B23" i="5"/>
  <c r="N17" i="5" l="1"/>
  <c r="L49" i="5" l="1"/>
  <c r="J49" i="5"/>
  <c r="D49" i="5"/>
  <c r="B49" i="5"/>
  <c r="C8" i="4"/>
  <c r="C7" i="4"/>
  <c r="D73" i="3" s="1"/>
  <c r="F28" i="5" s="1"/>
  <c r="C6" i="4"/>
  <c r="D64" i="3" s="1"/>
  <c r="F27" i="5" s="1"/>
  <c r="C5" i="4"/>
  <c r="D55" i="3" s="1"/>
  <c r="F26" i="5" s="1"/>
  <c r="C4" i="4"/>
  <c r="D46" i="3" s="1"/>
  <c r="F25" i="5" s="1"/>
  <c r="C3" i="4"/>
  <c r="D37" i="3" s="1"/>
  <c r="F24" i="5" s="1"/>
  <c r="B8" i="4"/>
  <c r="C29" i="5" s="1"/>
  <c r="B7" i="4"/>
  <c r="C28" i="5" s="1"/>
  <c r="B6" i="4"/>
  <c r="C27" i="5" s="1"/>
  <c r="B5" i="4"/>
  <c r="C26" i="5" s="1"/>
  <c r="B4" i="4"/>
  <c r="C25" i="5" s="1"/>
  <c r="B3" i="4"/>
  <c r="C24" i="5" s="1"/>
  <c r="C2" i="4"/>
  <c r="D28" i="3" s="1"/>
  <c r="F23" i="5" s="1"/>
  <c r="B2" i="4"/>
  <c r="C23" i="5" s="1"/>
  <c r="D52" i="5" l="1"/>
  <c r="D82" i="3"/>
  <c r="F29" i="5" s="1"/>
  <c r="J52" i="5" l="1"/>
  <c r="L52" i="5"/>
  <c r="B52" i="5"/>
</calcChain>
</file>

<file path=xl/sharedStrings.xml><?xml version="1.0" encoding="utf-8"?>
<sst xmlns="http://schemas.openxmlformats.org/spreadsheetml/2006/main" count="354" uniqueCount="237">
  <si>
    <t>TRL 1</t>
  </si>
  <si>
    <t>TRL 2</t>
  </si>
  <si>
    <t>TRL 3</t>
  </si>
  <si>
    <t>TRL 4</t>
  </si>
  <si>
    <t>TRL 5</t>
  </si>
  <si>
    <t>CRL 3</t>
  </si>
  <si>
    <t>TRL 6</t>
  </si>
  <si>
    <t>TRL 7</t>
  </si>
  <si>
    <t>TRL 8</t>
  </si>
  <si>
    <t>TRL 9</t>
  </si>
  <si>
    <t>CRL 1</t>
  </si>
  <si>
    <t>CRL 2</t>
  </si>
  <si>
    <t>CRL 4</t>
  </si>
  <si>
    <t>CRL 5</t>
  </si>
  <si>
    <t>CRL 2-3</t>
  </si>
  <si>
    <t>CRL 4-5</t>
  </si>
  <si>
    <t>CRL 6-7</t>
  </si>
  <si>
    <t>CRL 8-9</t>
  </si>
  <si>
    <t>CRL 6</t>
  </si>
  <si>
    <t>CRL 7</t>
  </si>
  <si>
    <t>Progress in Category</t>
  </si>
  <si>
    <t>CRL 8</t>
  </si>
  <si>
    <t>CRL 9</t>
  </si>
  <si>
    <t>Technology Readiness Level</t>
  </si>
  <si>
    <t>Título de la propuesta:</t>
  </si>
  <si>
    <t>Descripción del producto / innovación:</t>
  </si>
  <si>
    <t>Tecnología</t>
  </si>
  <si>
    <t>El producto / sistema integrado a escala de laboratorio demuestra el rendimiento en las aplicaciones previstas</t>
  </si>
  <si>
    <t>El proyecto va más allá de la investigación básica y se ha definido el concepto de tecnología.</t>
  </si>
  <si>
    <t>Comenzó la investigación aplicada y se han identificado las aplicaciones prácticas.</t>
  </si>
  <si>
    <t>Las pruebas preliminares de los componentes de la tecnología se han iniciado y se ha establecido la viabilidad técnica en un entorno de laboratorio.</t>
  </si>
  <si>
    <t>Se ha completado la prueba inicial del producto / sistema integrado en un entorno de laboratorio</t>
  </si>
  <si>
    <t>Desarrollo de productos</t>
  </si>
  <si>
    <t>Se ha comprobado que el producto / sistema real funciona en su forma casi final bajo un conjunto representativo de condiciones y entornos esperados</t>
  </si>
  <si>
    <t>El producto / sistema está en su forma final y ha sido operado bajo la gama completa de condiciones de operación y ambientes</t>
  </si>
  <si>
    <t>Se ha definido preliminarmente el match entre el producto / mercado</t>
  </si>
  <si>
    <t>Se ha probado el producto / sistema a escala piloto en las aplicaciones tecnológicas previstas</t>
  </si>
  <si>
    <t>Se ha completado la demostración de un prototipo de producto / sistema a escala completa en la (s) aplicación (es) prevista (s)</t>
  </si>
  <si>
    <t>Definición de Producto / Diseño</t>
  </si>
  <si>
    <t>Se completó la optimización del diseño final del producto / sistema, se obtuvieron las certificaciones necesarias y el producto / sistema incorporó los requerimientos  detallados del cliente y del producto para su salida a la venta.</t>
  </si>
  <si>
    <t>Se ha desarrollado un modelo integral de propuesta de valor para el cliente, que incluye una comprensión detallada de las especificaciones de diseño del producto / sistema, las certificaciones requeridas y las compensaciones.</t>
  </si>
  <si>
    <t>Se ha escalado un producto / sistema del laboratorio a escala piloto y se han identificado los problemas que pueden afectar el logro de la escala completa.</t>
  </si>
  <si>
    <t>Se ha resaltado una clara propuesta de valor mapeando los atributos del producto / sistema contra las necesidades del cliente sin una validación del MVP.</t>
  </si>
  <si>
    <t>Entorno competitivo</t>
  </si>
  <si>
    <t>Se realizó una investigación de mercado preliminar por fuentes secundarias y se identificaron los conocimientos básicos de las aplicaciones potenciales y el entorno competitivo.</t>
  </si>
  <si>
    <t>Se ha completado la investigación de mercado de fuentes secundarias para demostrar la viabilidad comercial del producto / sistema y se ha demostrado la comprensión básica de productos / sistemas competidores o sustitutos.</t>
  </si>
  <si>
    <t xml:space="preserve">Se ha completado la investigación de mercado exhaustiva por fuentes primarias para demostrar la viabilidad comercial del producto / sistema, las circunstancias que representan una necesidad / oportunidad y se ha demostrado una comprensión intermedia de productos / sistemas competidores o sustitutos. </t>
  </si>
  <si>
    <t>Se ha completado el análisis comparativo para ilustrar las características y ventajas únicas del producto / sistema en comparación con los productos / sistemas competidores o sustitutos</t>
  </si>
  <si>
    <t>Se ha logrado una comprensión total y completa del entorno competitivo, las aplicaciones objetivo, los productos / sistemas competidores y sustitutos y el mercado en general por medio de la validación de un MVP.</t>
  </si>
  <si>
    <t>Respuesta</t>
  </si>
  <si>
    <t>Equipo</t>
  </si>
  <si>
    <t>No se tiene un equipo o emprendimiento conformado (individuo solo, ninguna personería jurídica o natural comerciante)</t>
  </si>
  <si>
    <t>Solo dirigen la empresa los fundadores técnicos o no técnicos sin asistencia externa</t>
  </si>
  <si>
    <t>Solo dirigen la empresa los fundadores técnicos o no técnicos con asistencia de asesores / mentores externos y / o incubadoras / aceleradoras</t>
  </si>
  <si>
    <t>Un equipo interdisciplinario con experiencia técnica y de desarrollo de negocios está dirigiendo la empresa con la ayuda de asesores / mentores externos</t>
  </si>
  <si>
    <t>Un equipo equilibrado con todas las capacidades a bordo (por ejemplo, ventas, marketing, servicio al cliente, operaciones, etc.) está dirigiendo la empresa con la asistencia de asesores / mentores externos</t>
  </si>
  <si>
    <t>Se han definido el modelo de negocio inicial y la propuesta de valor.</t>
  </si>
  <si>
    <t>Estrategia de entrada al mercado</t>
  </si>
  <si>
    <t>Se han establecido acuerdos de suministro con proveedores y aliados clave y se han recibido pedidos de compra iniciales de los clientes.</t>
  </si>
  <si>
    <t>Se han formado asociaciones con partes interesadas clave a lo largo de la cadena de valor (por ejemplo, proveedores, socios, proveedores de servicios y clientes).</t>
  </si>
  <si>
    <t>Se han definido las necesidades del mercado y del cliente / aliados y cómo estas se traducen a los atributos del producto o servicio, y se han desarrollado relaciones iniciales con los "adaptadores tempranos".</t>
  </si>
  <si>
    <t>Se han entrevistado los clientes / aliados para comprender sus dolores / deseos / necesidades, y el modelo de negocios y la propuesta de valor se han refinado en función de los comentarios de clientes / aliados.</t>
  </si>
  <si>
    <t>Fabricación / Cadena de suministro</t>
  </si>
  <si>
    <t>Se ha logrado la fabricación a gran escala y el despliegue generalizado de productos / sistemas para clientes y / o usuarios.</t>
  </si>
  <si>
    <t>Perfil</t>
  </si>
  <si>
    <t>Los posibles proveedores, aliados y clientes se han identificado y mapeado en un análisis de cadena de valor inicial</t>
  </si>
  <si>
    <t>Se han establecido relaciones con posibles proveedores, aliados, proveedores de servicios y clientes "adaptadores tempranos", y han proporcionado información sobre los requisitos del producto y la capacidad de fabricación.</t>
  </si>
  <si>
    <t>Se han definido las calificaciones del proceso de fabricación (por ejemplo, QC / QA)  y están en progreso</t>
  </si>
  <si>
    <t>Los productos / sistemas han sido fabricados por piloto y vendidos a clientes iniciales obteniendo recompra en algunos casos.</t>
  </si>
  <si>
    <t>Instrucciones</t>
  </si>
  <si>
    <t>Para cada categoría, seleccione el botón junto a la descripción que mejor se adapte al estado de su producto / innovación. Este diagnostico será calculado por el consultor determinando los niveles adecuados de TRL y CRL en función de sus respuestas. Una vez que haya completado todas las categorías, haga clic en el botón "Ver resultados" para ver sus puntuaciones y el reporte radar. Las respuestas de TRL y CRL será enviada por el consultor a mas tardar 3 días hábiles.</t>
  </si>
  <si>
    <t>Se han definido una o más hipótesis de producto inicial para un segmento de clientes definido.</t>
  </si>
  <si>
    <t>CRL4 - Solution hypotheses validated (Value proposition designed)</t>
  </si>
  <si>
    <t>TRL7 - Product prototype in operational environment (field proto)</t>
  </si>
  <si>
    <t>TRL 3: Prueba de concepto validada y análisis de factibilidad de sus componentes individuales.</t>
  </si>
  <si>
    <t>TRL1 - Basic principles observed and described</t>
  </si>
  <si>
    <t>Using the Business Model Canvas, or a similar framework, you have identified all the hypotheses of the business model. In particular, you have identified the possible markets segments and their needs (pains/gains), how the envisaged value proposition answers the needs, and how the revenue is generated.</t>
  </si>
  <si>
    <t>TRL 1 - los principios básicos han sido observados y descritos.</t>
  </si>
  <si>
    <t>CRL1 - Identify the hypotheses</t>
  </si>
  <si>
    <t>TRL2 - Concepts formulated</t>
  </si>
  <si>
    <t>CRL2 - Analyze the market</t>
  </si>
  <si>
    <t>CRL2 - El mercado ha sido analizado</t>
  </si>
  <si>
    <t>CRL3 - Validate the Market hypotheses</t>
  </si>
  <si>
    <t>TRL4 - Lab demonstrator of integrated solution/system</t>
  </si>
  <si>
    <t>TRL5 - Demonstrator of all critical functions in a simulated environment</t>
  </si>
  <si>
    <t>CRL5 - Product-Market fit achieved</t>
  </si>
  <si>
    <t>TRL6 - Product prototype in simulated environment (factory proto)</t>
  </si>
  <si>
    <t>The overall system architecture to be used for the final product has been defined.
The components have been assembled into a realistic functional (laboratory) system. In particular the interfaces between components have been defined and documented.
The system functions and performances have been validated in the real target market application, and in a representative (simulated) environment.
The 'Functional market requirements' of the target product have been defined on the basis of actual market demands. User stories and usage scenarios are defined.</t>
  </si>
  <si>
    <t>An agile product development process has been set-up.
Rapid prototyping methods are used to collect early market feedback about the product.
The elementary development tasks and their priorities have been identified and defined.
The development roadmap has been defined with a technical milestones calendar.
The necessary development ressources have been identified and secured. An agile planning is in use with development in 'sprints' (e.g. SCRUM).
The first product prototype has been developped and is used for demonstrations in a simulated environment (e.g. with simulated inputs and outputs).</t>
  </si>
  <si>
    <t>The product has been developed to a prototype stage enabling its use and test in an operational environment at a client site (field proto).
The prototypes have been deployed at a series of 'alpha' customers/partners and collect their usage feedback (first paying product/MVP).</t>
  </si>
  <si>
    <t>An «Ad-hoc» functional system has been assembled from the individual components.
The complete system functions have been validated through experiments and its performances have been characterized.</t>
  </si>
  <si>
    <t>The individual components of the solution have been validated through experiments.
 The components performances have been characterized and the components have been developed till they are ready for use in the targetted application.</t>
  </si>
  <si>
    <t>The invention is validated on a theoretical basis.
The intellectual property and the possibility to apply for patents has been investigated.</t>
  </si>
  <si>
    <t>The idea is described in general terms.
There is a description on how the idea differentiate from the existing.
The possible added value of the idea is clearly expressed.
The key technical hypotheses to be validated are identified.</t>
  </si>
  <si>
    <t>You have a good understanding of the market structure and segmentation.
You have estimates of the market size and growth.
You have identified the market eco-systems of actors, and who are the potential partners and competitors.
You have identified the market value chain and the position of the intended business in this chain (in particular, which proportion of price paid by the end-customer can be captured).
You have selected one or a small number of segments (&lt;=3) as commercial targets.
You have identified a list of customers to be approached in the next phases.</t>
  </si>
  <si>
    <t>You have got «out of the building» to test the Market-related hypotheses through direct contact with the end customers in the selected segments.
You know who are the potential customers (the buyers), what are their tasks, the obstacles in performing their tasks (their 'pains') and what could enable them to reach new goals (their 'gains').
You have identified potential partners who can have interest in helping the project evolve (ideally future early customers).
Modify hypotheses if necessary and re-test.</t>
  </si>
  <si>
    <t>You have got «out of the building» to test, through direct contact with the customers, the proposed solution to the 'pains &amp; gains' identified in the previous step. 
You have checked that the solution solves the pains ('pain reliever') or enables gains ('gains creator'). 
You have an answer to the question: «What is the value in money of solving these pains and enabling these gains? This testing phase can be helped by a visual or physical 'mock-up' of the proposed solution (in the form of presentation, pictures, ...) and demo prototypes of various levels of maturity.
If necessary, modify the hypotheses (proposed solution) and re-test.</t>
  </si>
  <si>
    <t>Based on the validated market needs and value proposition, you have selected the target segment(s) to be addressed, and defined the product specifications of a «Minimum Viable Product» (MVP).
You have verified that the MVP answers the most important customer needs of the target segment.
You have verified that real value can be extracted in the form of revenue.
You have quantified the revenues and costs estimates and verified that there is a profitable business model.</t>
  </si>
  <si>
    <t>CRL6 - Get ready to sell</t>
  </si>
  <si>
    <t>You have defined the positioning of the company and products compared to competition, and can explain the uniqueness of the offer.
You have prepared sales material and collaterals: this should include a clear explanation of the global value proposition for the targeted customers as well as description of the constituting products and services.
You have a price list and have developed a preliminary distribution channel plan.
You have a preliminary sales roadmap with a list of customer leads, and how to access them.</t>
  </si>
  <si>
    <t>You have found visionary customers who will buy your product for real money and will be willing to become «»product ambassadors».
You try to sell at standard price without early adopter discount to verify the real value of the offer.
Early customers get a time-to-market advantage in exchange for their risk-taking.
You are selling to 3 to 5 visionary customers.
You get early orders from channel and service partners.</t>
  </si>
  <si>
    <t>CRL7 -  First sales achieved</t>
  </si>
  <si>
    <t>TRL8 - Commercial product available and qualified</t>
  </si>
  <si>
    <t>The product development is finalized.
The product is tested and validated to the required 'commercial' quality level.
The production process and associated resources are defined and implemented.
The product has been commercially launched.
A product maintenance process has been defined and implemented.</t>
  </si>
  <si>
    <t>CRL8 - Achieve general sales at a profit</t>
  </si>
  <si>
    <t>Using the early customers as reference, you sell to a broader range of customers in the target segment.
You got a better view of the operational costs and of the real value for the customers.
You have validated the pricing model and verified that you can sell at a profit.</t>
  </si>
  <si>
    <t>TRL9 - Mass deployed and debugged product</t>
  </si>
  <si>
    <t>A structured process is in place for collecting users feedbacks.
The collected products faults (bugs) have been identified and prioritized.
The identified product faults have been solved</t>
  </si>
  <si>
    <t>CRL9 - Validate complete business model and prepare to scale</t>
  </si>
  <si>
    <t>You have validated that the global business model is profitable and scalable (e.g. verified that the sales are repeatable and scalable).
Pivot if this is not the case: back to customer discovery (CRL&lt;5).
If the business model is validated, prepare for growth by tuning the cost and pricing model for larger volumes, defining a market plan for growth, identifying the organizational and financial needs. This initiates the transition to the «scale-up» phase of the company.</t>
  </si>
  <si>
    <t>The Technical Readiness Level (TRL)</t>
  </si>
  <si>
    <t>The Commercial Readiness Level (CRL)</t>
  </si>
  <si>
    <t>Nivel de Madurez de la tecnología (TRL) - acciones a tomar</t>
  </si>
  <si>
    <t>Nivel de Madurez comercial (CRL) - logrado</t>
  </si>
  <si>
    <t>Nivel de Madurez comercial (CRL) - acciones a tomar</t>
  </si>
  <si>
    <t>To reach TRL2</t>
  </si>
  <si>
    <t>Validate the invention on a theoretical basis.
nvestigate intellectual property and the possibility to apply for patents.</t>
  </si>
  <si>
    <t>To reach CRL2</t>
  </si>
  <si>
    <t>Get an understanding of the market structure and segmentation.
Get estimates of the market size and growth.
Identify the market eco-systems of actors, and who are the potential partners and competitors.
Identify the market value chain and the position of the intended business in this chain (in particular, which proportion of price paid by the end-customer can be captured).
Select one or a small number of segments (&lt;=3) as commercial targets.
Identify a list of customers to be approached in the next phases.</t>
  </si>
  <si>
    <t>,,</t>
  </si>
  <si>
    <t>TRL3 - Lab proof of concept and feasibility analysis of individual components</t>
  </si>
  <si>
    <t>To reach CRL3</t>
  </si>
  <si>
    <t>«Get out of the building» to test the Market-related hypotheses through direct contact with the end customers in the selected segments.
Get to know who are the customers (the buyers), what are their tasks, the obstacles in performing their tasks (their 'pains') and what could enable them to reach new goals (their 'gains').
At this stage, identify potential partners that can have interest in helping the project evolve (ideally future early customers).
Modify hypotheses if necessary and re-test.</t>
  </si>
  <si>
    <t>To reach TRL4</t>
  </si>
  <si>
    <t>To reach CRL4</t>
  </si>
  <si>
    <t xml:space="preserve">
«Get out of the building» to test, through direct contact with the customers, the proposed solution to the 'pains &amp; gains' identified in the previous step.
Check if the solution solves the pains ('pain reliever') or enables gains ('gains creator').
What is the value in money of solving these pains and enabling these gains? This testing phase can be helped by a visual or physical 'mock-up' of the proposed solution (in the form of presentation, pictures, ...) and demo prototypes of various levels of maturity.
If necessary, modify the hypotheses (proposed solution) and re-test.</t>
  </si>
  <si>
    <t>To reach TRL3</t>
  </si>
  <si>
    <t>Validate throuh experiments the individual components of the solution.
Characterize the components performances and develop them till they are ready for use in the targetted application.</t>
  </si>
  <si>
    <t xml:space="preserve">
Assemble an «ad-hoc» functional system from the individual components.
Validate through experiment the complete system functions and characterize its performances.</t>
  </si>
  <si>
    <t>To reach CRL5</t>
  </si>
  <si>
    <t>Based on the validated market needs and value proposition, select the target segment(s) to be addressed, and define the product specifications of a «Minimum Viable Product» (MVP).
Verify that the MVP answers the most important customer needs of the target segment.
Verify that real value can be extracted in the form of revenue.
Quantify the revenues and costs estimates and verify that there is a profitable business model.</t>
  </si>
  <si>
    <t>To reach TRL5</t>
  </si>
  <si>
    <t>Define the overall system architecture to be used for the final product.
Assemble the components into a realistic functional (laboratory) system. In particular, define and document the interfaces between components.
Validate the system functions and performances in the real target market application, and in a representative (simulated) environment.
Define the 'Functional market requirements' of the target product on the basis of actual market demands. Define user stories and usage scenarios.</t>
  </si>
  <si>
    <t>To reach CRL6</t>
  </si>
  <si>
    <t>Define the positioning of the company and products compared to competition, and explain the uniqueness of the offer.
Prepare sales material and collaterals: this should include a clear explanation of the global value proposition for the targeted customers as well as descrition of the constituting products and services.
Define the price list. Devevelop a preliminary disctribution channel plan.
Develop a preliminary sales roadmap with list of customer leads, and how to access them.</t>
  </si>
  <si>
    <t>To reach TRL6</t>
  </si>
  <si>
    <t>Set-up of an agile product development process.
Use rapid prototyping methods to collect early market feedback about the product.
Identify and define the elementary development tasks and their priorities.
Define the development roadmap with technical milestones calendar. Identify the necessary development ressources. Use agile planning with development in «sprints» (e.g. SCRUM).
Technically develop the first product prototype and demonstrate it in a simulated environment (e.g. with simulated inputs and outputs).</t>
  </si>
  <si>
    <t>To reach CRL7</t>
  </si>
  <si>
    <t>Find visionary customers that will buy your product for real money and will be willing to become «»product ambassadors».
Try to sell at standard price without early adopter discount to verify the real value of the offer.
Early customers get a time-to-market advantage in exchange for their risk-taking.
Sell to 3 to 5 visionary customers.
Get early orders from channel and service partners.</t>
  </si>
  <si>
    <t>Develop the product to a prototype stage enabling its use and test in an operational environment at a client site (field proto).
Deploy the prototypes at a series of 'alpha' customers/partners and collect their usage feedback (first paying product/MVP).</t>
  </si>
  <si>
    <t>To reach TRL7</t>
  </si>
  <si>
    <t>To reach TRL8</t>
  </si>
  <si>
    <t>Finalize the product development.
Test and validate the product to the required 'commercial' quality level.
Define and implement the production process and associated resources.
Launch the product commercially.
Define and implement a product maintenance process.</t>
  </si>
  <si>
    <t>To reach CRL8</t>
  </si>
  <si>
    <t>Using the early customers as reference, sell to a broader range of customers in the target segment.
Get a better view of the operational costs and of the real value for the customers.
Validate the pricing model and verify that you can sell at a profit.</t>
  </si>
  <si>
    <t>To reach CRL9</t>
  </si>
  <si>
    <t>Validate that the global business model is profitable and scalable (e.g. verify that the sales are repeatable and scalable).
Pivot if this is not the case: back to customer discovery (CRL&lt;5).
If the business model is validated, prepare for growth by tuning the cost and pricing model for larger volumes, defining a market plan for growth, identifying the organizational and financial needs. This initiates the transition to the «scale-up» phase of the company.</t>
  </si>
  <si>
    <t>To reach TRL9</t>
  </si>
  <si>
    <t>Implement a structured process for collecting users feedbacks.
Identify and prioritize the collected products faults (bugs).
Solve identified product faults.</t>
  </si>
  <si>
    <t>Scale up.</t>
  </si>
  <si>
    <t>Los componentes individuales de la solución han sido validados a través de experimentos.
Se ha caracterizado el desempeño y rendimiento de los componentes y se han desarrollado hasta que están listos para su uso en la aplicación seleccionada.</t>
  </si>
  <si>
    <t>Se ha ensamblado un sistema funcional a partir de los componentes individuales.
Las funciones completas del sistema se han validado mediante experimentos y se ha caracterizado su desempeño.</t>
  </si>
  <si>
    <t>El producto/servicio se ha desarrollado para una etapa de prototipo que permite su uso y prueba en un entorno operativo en un sitio cliente (prototipo de campo).
Los prototipos se han implementado con una serie de clientes / socios 'alfa' y se recopilan sus comentarios de uso (primeros pagos del producto/servicio en su versión MVP).</t>
  </si>
  <si>
    <t>Se ha finalizado el desarrollo del producto.
El producto se ha probado y validado al nivel de calidad 'comercial' requerido.
El proceso de producción y los recursos asociados son definidos e implementados.
El producto ha sido lanzado comercialmente.
Se ha definido e implementado un proceso de mantenimiento del producto.</t>
  </si>
  <si>
    <t>Existe un proceso estructurado para recopilar las opiniones de los usuarios.
Las fallas de los productos recolectados (bugs) han sido identificadas y priorizadas.
Las fallas identificadas del producto han sido resueltas.</t>
  </si>
  <si>
    <t>TRL9 - Producto/servicio implementado y su producción en masa</t>
  </si>
  <si>
    <t>Para llegar a TRL2</t>
  </si>
  <si>
    <t>Para llegar a TRL3</t>
  </si>
  <si>
    <t>Para llegar a TRL4</t>
  </si>
  <si>
    <t>Para llegar a TRL5</t>
  </si>
  <si>
    <t>Para llegar a TRL6</t>
  </si>
  <si>
    <t>Para llegar a TRL7</t>
  </si>
  <si>
    <t>Para llegar a TRL8</t>
  </si>
  <si>
    <t>Para llegar a TRL9</t>
  </si>
  <si>
    <t>Escale.</t>
  </si>
  <si>
    <t>Valide la invención sobre una base teórica.
Investigue la propiedad intelectual y la posibilidad de solicitar patentes.</t>
  </si>
  <si>
    <t xml:space="preserve">
Ensamble un sistema funcional a partir de los componentes individuales.
Valide a través de experimentos las funciones completas del sistema y caracterizar su desempeño.</t>
  </si>
  <si>
    <t>Defina la arquitectura general del sistema que se utilizará para el producto/servicio final.
Ensamble los componentes en un sistema funcional realista (todavía en laboratorio). En particular, defina y documente las interfaces entre componentes.
Valide las funciones y los rendimientos del sistema en la aplicación del segmento de mercado objetivo real y en un entorno representativo (simulado).
Defina los "requisitos funcionales del mercado" del producto/servicio objetivo en función de las demandas reales del segmento de mercado objetivo. Defina as secuencias de uso de los usuarios.</t>
  </si>
  <si>
    <t>Se ha definido la arquitectura general del sistema que se utilizará para el producto final.
Los componentes se han ensamblado en un sistema funcional realista (todavía en laboratorio) . En particular, las interfaces entre componentes han sido definidas y documentadas.
Las funciones y los rendimientos del sistema se han validado en la aplicación del segmento de mercado objetivo real y en un entorno representativo (simulado).
Los "requisitos funcionales del mercado" del producto o servicio objetivo se han definido sobre la base de las demandas reales del segmento de mercado objetivo. Se han definido las secuencias de uso  de los usuarios del producto/servicio.</t>
  </si>
  <si>
    <t>Desarrolle el producto/servicio a una etapa de prototipo que permita su uso y prueba en un entorno operativo en un sitio cliente (prototipos de campo).
Implemente los prototipos en una serie de clientes / socios 'alfa' y recopile sus comentarios de uso (primeros pagos del producto/servicio en su versión MVP).</t>
  </si>
  <si>
    <t>Para alcanzar CRL2</t>
  </si>
  <si>
    <t>Para llegar a CRL3</t>
  </si>
  <si>
    <t>Para alcanzar CRL4</t>
  </si>
  <si>
    <t>Para llegar a CRL5</t>
  </si>
  <si>
    <t>Alcanzar CRL6</t>
  </si>
  <si>
    <t>Para llegar a CRL7</t>
  </si>
  <si>
    <t>Para llegar a CRL8</t>
  </si>
  <si>
    <t>Para llegar a CRL9</t>
  </si>
  <si>
    <t>CRL4 - Hipótesis de soluciones validadas (propuesta de valor diseñada)</t>
  </si>
  <si>
    <t>CRL6 - Prepárese para vender</t>
  </si>
  <si>
    <t>CRL7 - Primeras ventas logradas</t>
  </si>
  <si>
    <t>Alcance una comprensión de la estructura del mercado y su segmentación.
Obtenga unas estimaciones del tamaño del mercado y su crecimiento.
Identifique los actores del ecosistema del mercado , quiénes serían sus aliados y competidores potenciales.
Identifique la cadena de valor de mercado y su posición prevista en la cadena de abastecimiento (en particular, qué proporción del precio pagado por el cliente final puede capturar su modelo de negocio).
Seleccione uno o un pequeño número de segmentos de mercado (igual o menor de 3 segmentos) como objetivos comerciales.
Identifique una lista de clientes que se abordarán en las siguientes fases.</t>
  </si>
  <si>
    <t>Tiene una buena comprensión de la estructura del mercado y la segmentación.
Usted tiene estimaciones del tamaño del mercado y el crecimiento.
Usted ha identificado los actores del ecosistema del mercado , quiénes serían sus aliados y competidores potenciales.
Ha identificado la cadena de valor de mercado y su posición prevista en la cadena de abastecimiento (en particular, qué proporción del precio pagado por el cliente final puede capturar su modelo de negocio).
Ha seleccionado uno o un pequeño número de segmentos de mercado (igual o menor a 3 segmentos) como objetivos comerciales.
Ha identificado una lista de clientes que se abordarán en las siguientes fases.</t>
  </si>
  <si>
    <t>CRL3 - Las hipótesis sobre el mercado han sido validadas</t>
  </si>
  <si>
    <t>Usted "salió del edificio" y comprobó las hipótesis relacionadas con el mercado a través del contacto directo con los clientes finales en los segmentos seleccionados.
Usted sabe quiénes son los clientes potenciales (los compradores), cuáles son sus tareas, los obstáculos para llevar a cabo sus tareas (sus 'dolores') y lo que podría permitirles alcanzar nuevos objetivos (sus 'ganancias').
Usted ha identificado algunos socios potenciales que pueden tener interés en ayudar a que el proyecto evolucione (idealmente, futuros clientes tempranos).
Modifique las hipótesis si es necesario y vuelva a probar.</t>
  </si>
  <si>
    <t xml:space="preserve">
"Salga del edificio" para probar, a través del contacto directo con los clientes, la solución propuesta para los "dolores y ganancias" identificados en el paso anterior.
Compruebe si los atributos propuestos de la solución resuelve los dolores ('calmantes para el dolor') o habilita las ganancias ('creador de ganancias').
Trate de resolver la siguiente pregunta: ¿Cuál es el valor en dinero de resolver estos problemas y permitir estas ganancias? Esta fase de prueba puede ser ayudada por un 'mock-up' visual o físico de la solución propuesta (en forma de presentación, fotos, etc.) y prototipos ligeros de varios niveles de madurez.
Si es necesario, modifique las hipótesis (solución propuesta) y vuelva a realizar la prueba.</t>
  </si>
  <si>
    <t>Has "salido del edificio" y comprobaste, a través del contacto directo con los clientes, la solución propuesta para los "dolores y ganancias" identificados en el paso anterior.
Has comprobado que  los atributos propuestos de la solución resuelve los dolores ('calmantes para el dolor') o habilita las ganancias ('creador de ganancias').
Tiene una respuesta a la pregunta: ¿Cuál es el valor en dinero de resolver estos problemas y permitir estas ganancias? Esta fase de prueba puede ser ayudada por un 'mock-up' visual o físico de la solución propuesta (en forma de presentación, fotos, etc.) y prototipos ligeros de varios niveles de madurez.
Si es necesario, modifique las hipótesis (solución propuesta) y vuelva a realizar la prueba.</t>
  </si>
  <si>
    <t>En términos generales la idea ha sido descrita.
Hay una descripción sobre como la idea se diferencia a las existentes.
Se expresa claramente un posible valor agregado de la idea.
Se han identificado las hipótesis de los componentes técnicos para ser validados posteriormente.</t>
  </si>
  <si>
    <t>TRL2 - El concepto ha sido formulado.</t>
  </si>
  <si>
    <t>La invención es validada en bases teóricas.
La propiedad intelectual y las posibilidad de aplicar a patentes ha sido investigada (informes de patentabilidad).</t>
  </si>
  <si>
    <t>Valide a través de experimentos los componentes individuales de la solución.
Caracterice el desempeño de los componentes y desarrollarlos hasta que estén listos para su uso en la aplicación seleccionada.</t>
  </si>
  <si>
    <t>Ponga en marcha  una metodología para  el desarrollo de productos ágiles.
Utilice métodos de creación rápida de prototipos para recopilar información temprana del segmento de mercado objetivo sobre el producto/servicio.
Defina la hoja de ruta para el desarrollo del producto/servicio con un calendario de hitos técnicos.
Identifique y encuentre los recursos necesarios  para el desarrollo del producto/servicio. Diseñe una planificación del desarrollo de la tecnología basada en metodológicas ágiles de desarrollo en «Sprint» (por ejemplo, SCRUM).
Desarrolle técnicamente el primer prototipo del producto/servicio y demuéstrelo en un entorno simulado (por ejemplo, con entradas y salidas simuladas).</t>
  </si>
  <si>
    <t>Se ha establecido una metodología para  el desarrollo de productos ágiles.
Se utilizan métodos de fabricación/creación rápida de prototipos para recopilar los primeros comentarios del segmento del mercado objetivo sobre el producto.
Se ha definido una hoja de ruta para el desarrollo del producto/servicio  con un calendario de hitos técnicos a alcanzar.
Se han identificado y asegurado los recursos necesarios  para el desarrollo del producto/servicio. Se está utilizando una planificación del desarrollo con metodologías ágiles en 'Sprint' (por ejemplo, SCRUM).
Se ha desarrollado el primer prototipo del producto/servicio y se utiliza para demostraciones en un entorno simulado (por ejemplo, con entradas y salidas simuladas).</t>
  </si>
  <si>
    <t>Finalice el desarrollo del producto/servicio.
Pruebe y valide el producto al nivel de calidad 'comercial' requerido.
Defina e implemente el proceso de producción y los recursos asociados.
Lance el producto comercialmente.
Defina e implemente un proceso de mantenimiento del producto.</t>
  </si>
  <si>
    <t>Implemente un proceso estructurado para recopilar comentarios de los usuarios.
Identifique y priorice las fallas de los productos recolectados (bugs).
Resuelva los fallos de producto identificados.</t>
  </si>
  <si>
    <t>CRL 1 - Las hipótesis del negocio han sido identificadas</t>
  </si>
  <si>
    <t>Usando un Business Model Canvas o herramientas similares, usted ha identificado todas las hipótesis de un modelo de negocio. En particular, usted ha identificado posibles segmentos de mercados y sus necesidades en circunstancia de tiempo y lugar (con sus dolores y sus deseos), como visiona una propuesta de valor que responda a esas necesidades y cómo generará ingresos.</t>
  </si>
  <si>
    <t>De acuerdo con las necesidades validadas del mercado y la propuesta de valor, usted seleccionó el (los) segmento (s) objetivo a tratar y definió las especificaciones del producto/servicio de un "Producto Mínimo Viable" (MVP en ingles).
Ha verificado que el MVP responde a las necesidades más importantes de los clientes del segmento objetivo.
Ha verificado que pueda extraerse un valor real en forma de ingresos.
Ha cuantificado las estimaciones de ingresos y costos y verificado que existe un modelo de negocio rentable.</t>
  </si>
  <si>
    <t>De acuerdo con las necesidades validadas del mercado y la propuesta de valor, seleccione el (los) segmento (s) objetivo a tratar y defina las especificaciones del producto/servicio de un "Producto Mínimo Viable" (MVP en ingles).
Verifique que el MVP responda a las necesidades más importantes de los clientes del segmento objetivo.
Verifique que pueda extraerse un valor real en forma de ingresos.
Cuantifique las estimaciones de ingresos y costos y verifique que exista un modelo de negocio rentable.</t>
  </si>
  <si>
    <t>Ha encontrado clientes visionarios que comprarán su producto con dinero real y estarán dispuestos a convertirse en "embajadores de producto".
Los primeros clientes obtienen un precio preferencial por la compra temprana e introducción del producto al mercado a cambio de su asunción de riesgos.
Usted está vendiendo de 3 a 5 clientes visionarios "embajadores de producto.
Intenta vender a un precio estándar sin descuento de adoptante anticipado para verificar el valor real de la oferta.
Recibe pedidos tempranos del canal de distribución y socios comerciales.</t>
  </si>
  <si>
    <t>Usando los primeros clientes como referencia, venda a una gama más amplia de clientes en el segmento objetivo.
Obtenga una mejor vista de los costos operacionales y del valor real para los clientes.
Valide el modelo de precios y verifique que pueda vender obteniendo una utilidad.</t>
  </si>
  <si>
    <t>Utilizando a los primeros clientes como referencia, vende a una gama más amplia de clientes en el segmento objetivo.
Obtuvo una mejor visión de los costos operacionales y del valor real para los clientes.
Ha validado el modelo de precios y ha verificado que puede vender obteniendo una utilidad.</t>
  </si>
  <si>
    <t>Defina el posicionamiento del emprendimiento/empresa que implementa el modelo de negocio y los productos/servicios en comparación con la competencia, explicando lo único y diferenciador de la oferta.
Prepare el material de ventas: esto debe incluir una explicación clara de la propuesta de valor global para los clientes seleccionados, así como la descripción de los productos y servicios que lo constituyen.
Defina la lista de precios. Desarrolle un plan preliminar para los canales de distribución.
Desarrolle una hoja de ruta de ventas preliminar con una lista de clientes potenciales y cómo acceder a ellos.</t>
  </si>
  <si>
    <t>Ha definido el posicionamiento del emprendimiento/empresa que implementa el modelo de negocio y los productos/servicios en comparación con la competencia, explicando lo único y diferenciador de la oferta.
Ha preparado el material de ventas: esto debe incluir una explicación clara de la propuesta de valor global para los clientes seleccionados, así como la descripción de los productos y servicios que lo constituyen.
Tiene una lista de precios. Desarrolle un plan preliminar para los canales de distribución.
Tiene una hoja de ruta de ventas preliminar con una lista de clientes potenciales y cómo acceder a ellos..</t>
  </si>
  <si>
    <t>Valide que el modelo de negocio global sea rentable y escalable (por ejemplo, verifique que las ventas sean repetibles y escalables).
Pivotee si este no es el caso: vuelva al descubrimiento del cliente (CRL &lt;5).
Si se valida el modelo de negocio, prepárese para el crecimiento ajustando el modelo de costos y precios para volúmenes más grandes, definiendo un plan de mercadeo para el crecimiento, identificando las necesidades organizacionales y financieras. Esto inicia la transición a la fase de "ampliación" del modelo de negocio para el emprendimiento/empresa.</t>
  </si>
  <si>
    <t>CRL9 - El modelo de negocio completo validado y prepárese para escalar</t>
  </si>
  <si>
    <t>CRL8 - Ha logrado ventas generales con utilidades</t>
  </si>
  <si>
    <t>Ha validado que el modelo de negocio global es rentable y escalable (por ejemplo, que las ventas son repetibles y escalables).
Pivotéelo si este no es el caso: vuelva al descubrimiento del cliente (CRL &lt;5).
Si se validó el modelo de negocio, prepárese para el crecimiento ajustando el modelo de costos y precios para volúmenes más grandes, definiendo un plan de mercadeo para el crecimiento, identificando las necesidades organizacionales y financieras. Esto inicia la transición a la fase de "ampliación" del modelo de negocio para el emprendimiento/empresa.</t>
  </si>
  <si>
    <t>CRL5 - Correspondencia Producto-mercado alcanzado</t>
  </si>
  <si>
    <t>Encuentre clientes visionarios que comprarán su producto/servicio con dinero real y estarán dispuestos a convertirse en "embajadores de producto".
Ofrézcales a los primeros clientes un precio preferencial por la compra temprana e introducción del producto al mercado a cambio de su asunción de riesgos.
Venda de 3 a 5 clientes visionarios "embajadores de producto".
Trate de vender a un precio estándar sin descuento de adoptante anticipado para verificar el valor real de la oferta.
Obtenga pedidos tempranos del canal de distribución y socios comerciales.</t>
  </si>
  <si>
    <t>No.</t>
  </si>
  <si>
    <t>Nivel de Madurez de la Tecnología (TRL) - logrado</t>
  </si>
  <si>
    <t>Institución/empresa y Grupo de Invest.</t>
  </si>
  <si>
    <t>"Salga del edificio" para probar las hipótesis relacionadas con el mercado a través del contacto directo con los clientes finales en los segmentos seleccionados.
Conozca quiénes son los clientes (los compradores), cuáles son sus tareas, los obstáculos para realizar sus tareas (sus 'dolores') y qué podría permitirles alcanzar nuevos objetivos (sus 'ganancias').
En esta etapa, identifique socios potenciales que puedan tener interés en ayudar a que el proyecto evolucione (idealmente, futuros clientes tempranos).
Modifique las hipótesis si es necesario y vuelva a probar.</t>
  </si>
  <si>
    <t>Categoría</t>
  </si>
  <si>
    <t>Diagnóstico Technology &amp; Commercial Readiness Level</t>
  </si>
  <si>
    <t>Commercial Readiness Level</t>
  </si>
  <si>
    <t>TRL</t>
  </si>
  <si>
    <t>TRL Score</t>
  </si>
  <si>
    <t>CRL Score</t>
  </si>
  <si>
    <t>CRL</t>
  </si>
  <si>
    <r>
      <rPr>
        <b/>
        <sz val="10"/>
        <color rgb="FFFF0000"/>
        <rFont val="Calibri"/>
        <family val="2"/>
      </rPr>
      <t>TENGA EN CUENTA</t>
    </r>
    <r>
      <rPr>
        <sz val="10"/>
        <color rgb="FFFF0000"/>
        <rFont val="Calibri"/>
        <family val="2"/>
      </rPr>
      <t>: Esta calculadora TRL / CRL se proporciona sólo con fines informativos y autodiagnóstico de los participantes, el consultor solo está facilitando y trasmitiendo el conocimiento para el llenado de la herramienta y no está brindando ninguna opinión o consejo profesional. Se debe consultar con un asesor profesional antes de realizar cualquier acción basada en el contenido de este diagnostico.</t>
    </r>
  </si>
  <si>
    <r>
      <t>TRL 4: Validación del desarrollo en</t>
    </r>
    <r>
      <rPr>
        <u/>
        <sz val="10"/>
        <color theme="1"/>
        <rFont val="Arial"/>
        <family val="2"/>
      </rPr>
      <t xml:space="preserve"> entorno laboratorio</t>
    </r>
    <r>
      <rPr>
        <sz val="10"/>
        <color theme="1"/>
        <rFont val="Arial"/>
        <family val="2"/>
      </rPr>
      <t xml:space="preserve"> y componentes individuales integrados</t>
    </r>
  </si>
  <si>
    <r>
      <t xml:space="preserve">TRL5 - Demostración de todas las funciones críticas en un </t>
    </r>
    <r>
      <rPr>
        <u/>
        <sz val="10"/>
        <color rgb="FF000000"/>
        <rFont val="Arial"/>
        <family val="2"/>
      </rPr>
      <t>entorno simulado</t>
    </r>
  </si>
  <si>
    <r>
      <t>TRL6 - El prototipo  es evaluado en un entorno simulado (</t>
    </r>
    <r>
      <rPr>
        <u/>
        <sz val="10"/>
        <color rgb="FF000000"/>
        <rFont val="Arial"/>
        <family val="2"/>
      </rPr>
      <t>prototipo funcional</t>
    </r>
    <r>
      <rPr>
        <sz val="10"/>
        <color rgb="FF000000"/>
        <rFont val="Arial"/>
        <family val="2"/>
      </rPr>
      <t>)</t>
    </r>
  </si>
  <si>
    <r>
      <t>TRL7 - El prototipo es evaluado en entorno operacional (</t>
    </r>
    <r>
      <rPr>
        <u/>
        <sz val="10"/>
        <color rgb="FF000000"/>
        <rFont val="Arial"/>
        <family val="2"/>
      </rPr>
      <t>prototipo Alpha</t>
    </r>
    <r>
      <rPr>
        <sz val="10"/>
        <color rgb="FF000000"/>
        <rFont val="Arial"/>
        <family val="2"/>
      </rPr>
      <t>)</t>
    </r>
  </si>
  <si>
    <r>
      <t>TRL8 - Producto/servicio comercial disponible y calificado (</t>
    </r>
    <r>
      <rPr>
        <u/>
        <sz val="10"/>
        <color rgb="FF000000"/>
        <rFont val="Arial"/>
        <family val="2"/>
      </rPr>
      <t>producción piloto o beta</t>
    </r>
    <r>
      <rPr>
        <sz val="10"/>
        <color rgb="FF000000"/>
        <rFont val="Arial"/>
        <family val="2"/>
      </rPr>
      <t>).</t>
    </r>
  </si>
  <si>
    <t>Obetivo a alcanzar</t>
  </si>
  <si>
    <t>Indicadores a alcanzar</t>
  </si>
  <si>
    <t>Indicadores alcanzados</t>
  </si>
  <si>
    <t>Objetivo alcanzado</t>
  </si>
  <si>
    <t>Hitos por proyecto (propuesto por los innovadores)</t>
  </si>
  <si>
    <t>Hitos alcanzado (propuesto por los innovadores)</t>
  </si>
  <si>
    <t>Hitos propuesto (propuesto por los innovadores)</t>
  </si>
  <si>
    <t>Recursos y capacidades para el logro del hito</t>
  </si>
  <si>
    <t>Prototipo de alimento funcional y lo validamos en el laboratorio de mercadeo de Unicacuca en 2018. 10 personas lo probaron y les gustó.
La patente esta en evaluacion.</t>
  </si>
  <si>
    <t>Nivel de Madurez Tcnologico  (TRL) - acciones a tomar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</si>
</sst>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5"/>
      <color theme="1"/>
      <name val="Calibri"/>
      <family val="2"/>
      <scheme val="minor"/>
    </font>
    <font>
      <sz val="10.5"/>
      <color theme="1"/>
      <name val="Calibri"/>
      <family val="2"/>
      <scheme val="minor"/>
    </font>
    <font>
      <b/>
      <sz val="16"/>
      <color theme="1"/>
      <name val="Calibri"/>
      <family val="2"/>
      <scheme val="minor"/>
    </font>
    <font>
      <sz val="16"/>
      <color theme="1"/>
      <name val="Calibri"/>
      <family val="2"/>
      <scheme val="minor"/>
    </font>
    <font>
      <b/>
      <i/>
      <sz val="11"/>
      <color rgb="FF000000"/>
      <name val="Calibri"/>
      <family val="2"/>
    </font>
    <font>
      <b/>
      <sz val="10"/>
      <color rgb="FF000000"/>
      <name val="Calibri"/>
      <family val="2"/>
    </font>
    <font>
      <sz val="10"/>
      <color rgb="FF000000"/>
      <name val="Calibri"/>
      <family val="2"/>
    </font>
    <font>
      <sz val="11"/>
      <name val="Calibri"/>
      <family val="2"/>
    </font>
    <font>
      <sz val="10"/>
      <color rgb="FFFF0000"/>
      <name val="Calibri"/>
      <family val="2"/>
    </font>
    <font>
      <b/>
      <sz val="10"/>
      <color rgb="FFFF0000"/>
      <name val="Calibri"/>
      <family val="2"/>
    </font>
    <font>
      <b/>
      <sz val="10"/>
      <color rgb="FF212529"/>
      <name val="Arial"/>
      <family val="2"/>
    </font>
    <font>
      <sz val="10"/>
      <color theme="1"/>
      <name val="Arial"/>
      <family val="2"/>
    </font>
    <font>
      <sz val="10"/>
      <color rgb="FF000000"/>
      <name val="Arial"/>
      <family val="2"/>
    </font>
    <font>
      <u/>
      <sz val="10"/>
      <color theme="1"/>
      <name val="Arial"/>
      <family val="2"/>
    </font>
    <font>
      <u/>
      <sz val="10"/>
      <color rgb="FF00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rgb="FFF2F2F2"/>
      </patternFill>
    </fill>
    <fill>
      <patternFill patternType="solid">
        <fgColor rgb="FFDBE5F1"/>
        <bgColor rgb="FFDBE5F1"/>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00">
    <xf numFmtId="0" fontId="0" fillId="0" borderId="0" xfId="0"/>
    <xf numFmtId="0" fontId="2" fillId="3" borderId="0" xfId="0" applyFont="1" applyFill="1"/>
    <xf numFmtId="0" fontId="2" fillId="3" borderId="0" xfId="0" applyFont="1" applyFill="1" applyAlignment="1">
      <alignment horizontal="left"/>
    </xf>
    <xf numFmtId="0" fontId="2" fillId="0" borderId="0" xfId="0" applyFont="1" applyAlignment="1">
      <alignment horizontal="center"/>
    </xf>
    <xf numFmtId="0" fontId="2" fillId="0" borderId="0" xfId="0" applyFont="1"/>
    <xf numFmtId="0" fontId="1" fillId="3" borderId="0" xfId="0" applyFont="1" applyFill="1"/>
    <xf numFmtId="0" fontId="1" fillId="3" borderId="6" xfId="0" applyFont="1" applyFill="1" applyBorder="1" applyAlignment="1">
      <alignment horizontal="center"/>
    </xf>
    <xf numFmtId="0" fontId="1" fillId="3" borderId="0" xfId="0" applyFont="1" applyFill="1" applyAlignment="1">
      <alignment horizontal="center"/>
    </xf>
    <xf numFmtId="0" fontId="1" fillId="3" borderId="7" xfId="0" applyFont="1" applyFill="1" applyBorder="1" applyAlignment="1">
      <alignment horizontal="center"/>
    </xf>
    <xf numFmtId="0" fontId="2" fillId="3" borderId="7" xfId="0" applyFont="1" applyFill="1" applyBorder="1" applyAlignment="1">
      <alignment horizontal="left" wrapText="1"/>
    </xf>
    <xf numFmtId="0" fontId="2" fillId="3" borderId="7" xfId="0" applyFont="1" applyFill="1" applyBorder="1" applyAlignment="1">
      <alignment horizontal="left"/>
    </xf>
    <xf numFmtId="0" fontId="2" fillId="3" borderId="8" xfId="0" applyFont="1" applyFill="1" applyBorder="1"/>
    <xf numFmtId="0" fontId="2" fillId="3" borderId="9" xfId="0" applyFont="1" applyFill="1" applyBorder="1"/>
    <xf numFmtId="0" fontId="2" fillId="3" borderId="9" xfId="0" applyFont="1" applyFill="1" applyBorder="1" applyAlignment="1">
      <alignment horizontal="left"/>
    </xf>
    <xf numFmtId="0" fontId="2" fillId="3" borderId="10" xfId="0" applyFont="1" applyFill="1" applyBorder="1" applyAlignment="1">
      <alignment horizontal="left"/>
    </xf>
    <xf numFmtId="0" fontId="2" fillId="0" borderId="0" xfId="0" applyFont="1" applyAlignment="1">
      <alignment horizontal="left"/>
    </xf>
    <xf numFmtId="0" fontId="2" fillId="0" borderId="0" xfId="0" applyFont="1" applyAlignment="1" applyProtection="1">
      <alignment horizontal="center"/>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3" borderId="0" xfId="0" applyFont="1" applyFill="1" applyAlignment="1">
      <alignment horizontal="center"/>
    </xf>
    <xf numFmtId="0" fontId="2" fillId="0" borderId="8" xfId="0" applyFont="1" applyBorder="1"/>
    <xf numFmtId="0" fontId="2" fillId="0" borderId="9" xfId="0" applyFont="1" applyBorder="1"/>
    <xf numFmtId="0" fontId="2" fillId="0" borderId="9" xfId="0" applyFont="1" applyBorder="1" applyAlignment="1">
      <alignment horizontal="left"/>
    </xf>
    <xf numFmtId="0" fontId="3" fillId="0" borderId="0" xfId="0" applyFont="1" applyAlignment="1">
      <alignment vertical="center"/>
    </xf>
    <xf numFmtId="0" fontId="4" fillId="0" borderId="0" xfId="0" applyFont="1"/>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top"/>
    </xf>
    <xf numFmtId="0" fontId="2" fillId="0" borderId="0" xfId="0" applyFont="1" applyAlignment="1">
      <alignment vertical="top" wrapText="1"/>
    </xf>
    <xf numFmtId="0" fontId="2" fillId="4" borderId="1" xfId="0" applyFont="1" applyFill="1" applyBorder="1" applyAlignment="1" applyProtection="1">
      <alignment horizontal="left" vertical="center" wrapText="1"/>
      <protection locked="0"/>
    </xf>
    <xf numFmtId="0" fontId="3" fillId="2" borderId="5" xfId="0" applyFont="1" applyFill="1" applyBorder="1" applyAlignment="1">
      <alignment horizontal="center" vertical="center"/>
    </xf>
    <xf numFmtId="0" fontId="6" fillId="5" borderId="13" xfId="0" applyFont="1" applyFill="1" applyBorder="1" applyAlignment="1">
      <alignment horizontal="left" vertical="center"/>
    </xf>
    <xf numFmtId="0" fontId="7" fillId="5" borderId="13" xfId="0" applyFont="1" applyFill="1" applyBorder="1"/>
    <xf numFmtId="0" fontId="7" fillId="0" borderId="17" xfId="0" applyFont="1" applyBorder="1"/>
    <xf numFmtId="0" fontId="6" fillId="0" borderId="17"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1" fillId="0" borderId="0" xfId="0" applyFont="1" applyAlignment="1">
      <alignment horizontal="left" vertical="center"/>
    </xf>
    <xf numFmtId="0" fontId="0" fillId="0" borderId="0" xfId="0" applyAlignment="1">
      <alignment wrapText="1"/>
    </xf>
    <xf numFmtId="0" fontId="1" fillId="2" borderId="11" xfId="0" applyFont="1" applyFill="1" applyBorder="1" applyAlignment="1">
      <alignment vertical="center"/>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0" xfId="0" applyFont="1" applyFill="1"/>
    <xf numFmtId="0" fontId="2" fillId="0" borderId="0" xfId="0" applyFont="1" applyBorder="1" applyAlignment="1">
      <alignment horizontal="left"/>
    </xf>
    <xf numFmtId="0" fontId="2" fillId="0" borderId="19" xfId="0" applyFont="1" applyBorder="1"/>
    <xf numFmtId="0" fontId="2" fillId="0" borderId="20" xfId="0" applyFont="1" applyBorder="1"/>
    <xf numFmtId="0" fontId="2" fillId="0" borderId="0" xfId="0" applyFont="1" applyBorder="1"/>
    <xf numFmtId="0" fontId="2" fillId="0" borderId="7" xfId="0" applyFont="1" applyBorder="1"/>
    <xf numFmtId="0" fontId="2" fillId="0" borderId="10" xfId="0" applyFont="1" applyBorder="1"/>
    <xf numFmtId="0" fontId="12" fillId="0" borderId="0" xfId="0" applyFont="1"/>
    <xf numFmtId="0" fontId="12" fillId="0" borderId="0" xfId="0" applyFont="1" applyAlignment="1">
      <alignment horizontal="center" vertical="center"/>
    </xf>
    <xf numFmtId="0" fontId="12" fillId="0" borderId="1" xfId="0" applyFont="1" applyBorder="1" applyAlignment="1">
      <alignment horizontal="left" vertical="center" wrapText="1"/>
    </xf>
    <xf numFmtId="0" fontId="13" fillId="0" borderId="17" xfId="0" applyFont="1" applyBorder="1" applyAlignment="1">
      <alignment vertical="center" wrapText="1"/>
    </xf>
    <xf numFmtId="0" fontId="12" fillId="0" borderId="1" xfId="0" applyFont="1" applyBorder="1" applyAlignment="1">
      <alignment vertical="center" wrapText="1"/>
    </xf>
    <xf numFmtId="0" fontId="12" fillId="0" borderId="1" xfId="0" applyFont="1" applyBorder="1"/>
    <xf numFmtId="0" fontId="12" fillId="0" borderId="1" xfId="0" applyFont="1" applyBorder="1" applyAlignment="1">
      <alignment horizontal="center" vertical="center"/>
    </xf>
    <xf numFmtId="0" fontId="13" fillId="0" borderId="1" xfId="0" applyFont="1" applyBorder="1" applyAlignment="1">
      <alignment vertical="center" wrapText="1"/>
    </xf>
    <xf numFmtId="0" fontId="13" fillId="0" borderId="1" xfId="0" applyFont="1" applyBorder="1" applyAlignment="1">
      <alignment horizontal="left" vertical="center" wrapText="1"/>
    </xf>
    <xf numFmtId="0" fontId="2" fillId="0" borderId="0" xfId="0" applyFont="1" applyAlignment="1" applyProtection="1">
      <alignment horizontal="center"/>
      <protection locked="0"/>
    </xf>
    <xf numFmtId="0" fontId="2" fillId="0" borderId="1" xfId="0" applyFont="1" applyBorder="1" applyAlignment="1">
      <alignment horizontal="center" vertical="center"/>
    </xf>
    <xf numFmtId="0" fontId="7" fillId="0" borderId="14" xfId="0" applyFont="1" applyBorder="1" applyAlignment="1">
      <alignment horizontal="left" vertical="center" wrapText="1"/>
    </xf>
    <xf numFmtId="0" fontId="8" fillId="0" borderId="15" xfId="0" applyFont="1" applyBorder="1"/>
    <xf numFmtId="0" fontId="8" fillId="0" borderId="16" xfId="0" applyFont="1" applyBorder="1"/>
    <xf numFmtId="0" fontId="3" fillId="3" borderId="0" xfId="0" applyFont="1" applyFill="1" applyAlignment="1">
      <alignment horizontal="center"/>
    </xf>
    <xf numFmtId="0" fontId="7" fillId="5" borderId="0" xfId="0" applyFont="1" applyFill="1" applyAlignment="1">
      <alignment horizontal="left" wrapText="1"/>
    </xf>
    <xf numFmtId="0" fontId="8" fillId="0" borderId="0" xfId="0" applyFont="1"/>
    <xf numFmtId="0" fontId="9" fillId="5" borderId="0" xfId="0" applyFont="1" applyFill="1" applyAlignment="1">
      <alignment horizontal="left" wrapText="1"/>
    </xf>
    <xf numFmtId="0" fontId="6" fillId="6" borderId="14" xfId="0" applyFont="1" applyFill="1" applyBorder="1" applyAlignment="1">
      <alignment horizontal="center"/>
    </xf>
    <xf numFmtId="0" fontId="1"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1" xfId="0" applyFont="1" applyBorder="1" applyAlignment="1">
      <alignment horizontal="left" indent="1"/>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horizontal="center"/>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1" fillId="2" borderId="1" xfId="0" applyFont="1" applyFill="1" applyBorder="1" applyAlignment="1">
      <alignment horizontal="left"/>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2" xfId="0" applyFont="1" applyBorder="1" applyAlignment="1">
      <alignment horizontal="left" vertical="center" wrapText="1"/>
    </xf>
    <xf numFmtId="0" fontId="1" fillId="2" borderId="21" xfId="0" applyFont="1" applyFill="1" applyBorder="1" applyAlignment="1">
      <alignment horizontal="left" vertical="center"/>
    </xf>
    <xf numFmtId="0" fontId="1" fillId="2" borderId="22" xfId="0" applyFont="1" applyFill="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3" fillId="0" borderId="0" xfId="0" applyFont="1" applyAlignment="1">
      <alignment horizontal="center"/>
    </xf>
    <xf numFmtId="0" fontId="1" fillId="2" borderId="23" xfId="0" applyFont="1" applyFill="1" applyBorder="1" applyAlignment="1">
      <alignment horizontal="left" vertical="center"/>
    </xf>
    <xf numFmtId="0" fontId="1" fillId="2" borderId="11" xfId="0" applyFont="1" applyFill="1" applyBorder="1" applyAlignment="1">
      <alignment horizontal="left" vertical="center"/>
    </xf>
    <xf numFmtId="0" fontId="12" fillId="0" borderId="1"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'Radio Data'!$B$2:$B$8</c:f>
              <c:strCache>
                <c:ptCount val="7"/>
                <c:pt idx="0">
                  <c:v>Tecnología</c:v>
                </c:pt>
                <c:pt idx="1">
                  <c:v>Desarrollo de productos</c:v>
                </c:pt>
                <c:pt idx="2">
                  <c:v>Definición de Producto / Diseño</c:v>
                </c:pt>
                <c:pt idx="3">
                  <c:v>Entorno competitivo</c:v>
                </c:pt>
                <c:pt idx="4">
                  <c:v>Equipo</c:v>
                </c:pt>
                <c:pt idx="5">
                  <c:v>Estrategia de entrada al mercado</c:v>
                </c:pt>
                <c:pt idx="6">
                  <c:v>Fabricación / Cadena de suministro</c:v>
                </c:pt>
              </c:strCache>
            </c:strRef>
          </c:cat>
          <c:val>
            <c:numRef>
              <c:f>'Radio Data'!$C$2:$C$8</c:f>
              <c:numCache>
                <c:formatCode>General</c:formatCode>
                <c:ptCount val="7"/>
                <c:pt idx="0">
                  <c:v>5</c:v>
                </c:pt>
                <c:pt idx="1">
                  <c:v>4</c:v>
                </c:pt>
                <c:pt idx="2">
                  <c:v>3</c:v>
                </c:pt>
                <c:pt idx="3">
                  <c:v>2</c:v>
                </c:pt>
                <c:pt idx="4">
                  <c:v>3</c:v>
                </c:pt>
                <c:pt idx="5">
                  <c:v>2</c:v>
                </c:pt>
                <c:pt idx="6">
                  <c:v>1</c:v>
                </c:pt>
              </c:numCache>
            </c:numRef>
          </c:val>
          <c:extLst>
            <c:ext xmlns:c16="http://schemas.microsoft.com/office/drawing/2014/chart" uri="{C3380CC4-5D6E-409C-BE32-E72D297353CC}">
              <c16:uniqueId val="{00000000-6331-4332-84FA-902092714C52}"/>
            </c:ext>
          </c:extLst>
        </c:ser>
        <c:dLbls>
          <c:showLegendKey val="0"/>
          <c:showVal val="0"/>
          <c:showCatName val="0"/>
          <c:showSerName val="0"/>
          <c:showPercent val="0"/>
          <c:showBubbleSize val="0"/>
        </c:dLbls>
        <c:axId val="64963712"/>
        <c:axId val="64965248"/>
      </c:radarChart>
      <c:catAx>
        <c:axId val="64963712"/>
        <c:scaling>
          <c:orientation val="minMax"/>
        </c:scaling>
        <c:delete val="0"/>
        <c:axPos val="b"/>
        <c:majorGridlines/>
        <c:numFmt formatCode="General" sourceLinked="0"/>
        <c:majorTickMark val="out"/>
        <c:minorTickMark val="none"/>
        <c:tickLblPos val="nextTo"/>
        <c:txPr>
          <a:bodyPr/>
          <a:lstStyle/>
          <a:p>
            <a:pPr>
              <a:defRPr sz="1050" b="1"/>
            </a:pPr>
            <a:endParaRPr lang="es-CO"/>
          </a:p>
        </c:txPr>
        <c:crossAx val="64965248"/>
        <c:crosses val="autoZero"/>
        <c:auto val="1"/>
        <c:lblAlgn val="ctr"/>
        <c:lblOffset val="100"/>
        <c:noMultiLvlLbl val="0"/>
      </c:catAx>
      <c:valAx>
        <c:axId val="64965248"/>
        <c:scaling>
          <c:orientation val="minMax"/>
          <c:max val="5"/>
        </c:scaling>
        <c:delete val="0"/>
        <c:axPos val="l"/>
        <c:majorGridlines/>
        <c:numFmt formatCode="General" sourceLinked="1"/>
        <c:majorTickMark val="cross"/>
        <c:minorTickMark val="none"/>
        <c:tickLblPos val="nextTo"/>
        <c:crossAx val="64963712"/>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K$39"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checked="Checked"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K$48" lockText="1"/>
</file>

<file path=xl/ctrlProps/ctrlProp2.xml><?xml version="1.0" encoding="utf-8"?>
<formControlPr xmlns="http://schemas.microsoft.com/office/spreadsheetml/2009/9/main" objectType="Radio" firstButton="1" fmlaLink="$K$21" lockText="1"/>
</file>

<file path=xl/ctrlProps/ctrlProp20.xml><?xml version="1.0" encoding="utf-8"?>
<formControlPr xmlns="http://schemas.microsoft.com/office/spreadsheetml/2009/9/main" objectType="Radio" checked="Checked"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K$57"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checked="Checked"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firstButton="1" fmlaLink="$K$66" lockText="1"/>
</file>

<file path=xl/ctrlProps/ctrlProp32.xml><?xml version="1.0" encoding="utf-8"?>
<formControlPr xmlns="http://schemas.microsoft.com/office/spreadsheetml/2009/9/main" objectType="Radio" checked="Checked"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checked="Checked" firstButton="1" fmlaLink="$K$75"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Radio" firstButton="1" fmlaLink="$K$30"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2</xdr:col>
          <xdr:colOff>0</xdr:colOff>
          <xdr:row>26</xdr:row>
          <xdr:rowOff>0</xdr:rowOff>
        </xdr:to>
        <xdr:sp macro="" textlink="">
          <xdr:nvSpPr>
            <xdr:cNvPr id="2049" name="Group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85725</xdr:rowOff>
        </xdr:from>
        <xdr:to>
          <xdr:col>1</xdr:col>
          <xdr:colOff>438150</xdr:colOff>
          <xdr:row>21</xdr:row>
          <xdr:rowOff>304800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76200</xdr:rowOff>
        </xdr:from>
        <xdr:to>
          <xdr:col>1</xdr:col>
          <xdr:colOff>438150</xdr:colOff>
          <xdr:row>22</xdr:row>
          <xdr:rowOff>295275</xdr:rowOff>
        </xdr:to>
        <xdr:sp macro="" textlink="">
          <xdr:nvSpPr>
            <xdr:cNvPr id="2055" name="Option Butto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76200</xdr:rowOff>
        </xdr:from>
        <xdr:to>
          <xdr:col>1</xdr:col>
          <xdr:colOff>438150</xdr:colOff>
          <xdr:row>23</xdr:row>
          <xdr:rowOff>295275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24</xdr:row>
          <xdr:rowOff>66675</xdr:rowOff>
        </xdr:from>
        <xdr:to>
          <xdr:col>1</xdr:col>
          <xdr:colOff>438150</xdr:colOff>
          <xdr:row>24</xdr:row>
          <xdr:rowOff>295275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66675</xdr:rowOff>
        </xdr:from>
        <xdr:to>
          <xdr:col>1</xdr:col>
          <xdr:colOff>447675</xdr:colOff>
          <xdr:row>25</xdr:row>
          <xdr:rowOff>295275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85725</xdr:rowOff>
        </xdr:from>
        <xdr:to>
          <xdr:col>1</xdr:col>
          <xdr:colOff>419100</xdr:colOff>
          <xdr:row>30</xdr:row>
          <xdr:rowOff>304800</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76200</xdr:rowOff>
        </xdr:from>
        <xdr:to>
          <xdr:col>1</xdr:col>
          <xdr:colOff>419100</xdr:colOff>
          <xdr:row>31</xdr:row>
          <xdr:rowOff>295275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32</xdr:row>
          <xdr:rowOff>76200</xdr:rowOff>
        </xdr:from>
        <xdr:to>
          <xdr:col>1</xdr:col>
          <xdr:colOff>419100</xdr:colOff>
          <xdr:row>32</xdr:row>
          <xdr:rowOff>295275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33</xdr:row>
          <xdr:rowOff>66675</xdr:rowOff>
        </xdr:from>
        <xdr:to>
          <xdr:col>1</xdr:col>
          <xdr:colOff>419100</xdr:colOff>
          <xdr:row>33</xdr:row>
          <xdr:rowOff>295275</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34</xdr:row>
          <xdr:rowOff>66675</xdr:rowOff>
        </xdr:from>
        <xdr:to>
          <xdr:col>1</xdr:col>
          <xdr:colOff>428625</xdr:colOff>
          <xdr:row>34</xdr:row>
          <xdr:rowOff>295275</xdr:rowOff>
        </xdr:to>
        <xdr:sp macro="" textlink="">
          <xdr:nvSpPr>
            <xdr:cNvPr id="2070" name="Option Button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0</xdr:rowOff>
        </xdr:from>
        <xdr:to>
          <xdr:col>2</xdr:col>
          <xdr:colOff>0</xdr:colOff>
          <xdr:row>35</xdr:row>
          <xdr:rowOff>0</xdr:rowOff>
        </xdr:to>
        <xdr:sp macro="" textlink="">
          <xdr:nvSpPr>
            <xdr:cNvPr id="2097" name="Group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39</xdr:row>
          <xdr:rowOff>85725</xdr:rowOff>
        </xdr:from>
        <xdr:to>
          <xdr:col>1</xdr:col>
          <xdr:colOff>419100</xdr:colOff>
          <xdr:row>39</xdr:row>
          <xdr:rowOff>304800</xdr:rowOff>
        </xdr:to>
        <xdr:sp macro="" textlink="">
          <xdr:nvSpPr>
            <xdr:cNvPr id="2098" name="Option Button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40</xdr:row>
          <xdr:rowOff>76200</xdr:rowOff>
        </xdr:from>
        <xdr:to>
          <xdr:col>1</xdr:col>
          <xdr:colOff>419100</xdr:colOff>
          <xdr:row>40</xdr:row>
          <xdr:rowOff>295275</xdr:rowOff>
        </xdr:to>
        <xdr:sp macro="" textlink="">
          <xdr:nvSpPr>
            <xdr:cNvPr id="2099" name="Option Button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41</xdr:row>
          <xdr:rowOff>76200</xdr:rowOff>
        </xdr:from>
        <xdr:to>
          <xdr:col>1</xdr:col>
          <xdr:colOff>419100</xdr:colOff>
          <xdr:row>41</xdr:row>
          <xdr:rowOff>295275</xdr:rowOff>
        </xdr:to>
        <xdr:sp macro="" textlink="">
          <xdr:nvSpPr>
            <xdr:cNvPr id="2100" name="Option Button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42</xdr:row>
          <xdr:rowOff>66675</xdr:rowOff>
        </xdr:from>
        <xdr:to>
          <xdr:col>1</xdr:col>
          <xdr:colOff>419100</xdr:colOff>
          <xdr:row>42</xdr:row>
          <xdr:rowOff>295275</xdr:rowOff>
        </xdr:to>
        <xdr:sp macro="" textlink="">
          <xdr:nvSpPr>
            <xdr:cNvPr id="2101" name="Option Button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43</xdr:row>
          <xdr:rowOff>66675</xdr:rowOff>
        </xdr:from>
        <xdr:to>
          <xdr:col>1</xdr:col>
          <xdr:colOff>428625</xdr:colOff>
          <xdr:row>43</xdr:row>
          <xdr:rowOff>295275</xdr:rowOff>
        </xdr:to>
        <xdr:sp macro="" textlink="">
          <xdr:nvSpPr>
            <xdr:cNvPr id="2102" name="Option Button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2</xdr:col>
          <xdr:colOff>0</xdr:colOff>
          <xdr:row>44</xdr:row>
          <xdr:rowOff>0</xdr:rowOff>
        </xdr:to>
        <xdr:sp macro="" textlink="">
          <xdr:nvSpPr>
            <xdr:cNvPr id="2103" name="Group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48</xdr:row>
          <xdr:rowOff>85725</xdr:rowOff>
        </xdr:from>
        <xdr:to>
          <xdr:col>1</xdr:col>
          <xdr:colOff>419100</xdr:colOff>
          <xdr:row>48</xdr:row>
          <xdr:rowOff>304800</xdr:rowOff>
        </xdr:to>
        <xdr:sp macro="" textlink="">
          <xdr:nvSpPr>
            <xdr:cNvPr id="2104" name="Option Button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49</xdr:row>
          <xdr:rowOff>76200</xdr:rowOff>
        </xdr:from>
        <xdr:to>
          <xdr:col>1</xdr:col>
          <xdr:colOff>419100</xdr:colOff>
          <xdr:row>49</xdr:row>
          <xdr:rowOff>295275</xdr:rowOff>
        </xdr:to>
        <xdr:sp macro="" textlink="">
          <xdr:nvSpPr>
            <xdr:cNvPr id="2105" name="Option Button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50</xdr:row>
          <xdr:rowOff>76200</xdr:rowOff>
        </xdr:from>
        <xdr:to>
          <xdr:col>1</xdr:col>
          <xdr:colOff>419100</xdr:colOff>
          <xdr:row>50</xdr:row>
          <xdr:rowOff>295275</xdr:rowOff>
        </xdr:to>
        <xdr:sp macro="" textlink="">
          <xdr:nvSpPr>
            <xdr:cNvPr id="2106" name="Option Button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51</xdr:row>
          <xdr:rowOff>66675</xdr:rowOff>
        </xdr:from>
        <xdr:to>
          <xdr:col>1</xdr:col>
          <xdr:colOff>419100</xdr:colOff>
          <xdr:row>51</xdr:row>
          <xdr:rowOff>295275</xdr:rowOff>
        </xdr:to>
        <xdr:sp macro="" textlink="">
          <xdr:nvSpPr>
            <xdr:cNvPr id="2107" name="Option Button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66675</xdr:rowOff>
        </xdr:from>
        <xdr:to>
          <xdr:col>1</xdr:col>
          <xdr:colOff>428625</xdr:colOff>
          <xdr:row>52</xdr:row>
          <xdr:rowOff>295275</xdr:rowOff>
        </xdr:to>
        <xdr:sp macro="" textlink="">
          <xdr:nvSpPr>
            <xdr:cNvPr id="2108" name="Option Button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0</xdr:colOff>
          <xdr:row>53</xdr:row>
          <xdr:rowOff>0</xdr:rowOff>
        </xdr:to>
        <xdr:sp macro="" textlink="">
          <xdr:nvSpPr>
            <xdr:cNvPr id="2109" name="Group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0</xdr:colOff>
          <xdr:row>62</xdr:row>
          <xdr:rowOff>0</xdr:rowOff>
        </xdr:to>
        <xdr:sp macro="" textlink="">
          <xdr:nvSpPr>
            <xdr:cNvPr id="2110" name="Group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57</xdr:row>
          <xdr:rowOff>85725</xdr:rowOff>
        </xdr:from>
        <xdr:to>
          <xdr:col>1</xdr:col>
          <xdr:colOff>438150</xdr:colOff>
          <xdr:row>57</xdr:row>
          <xdr:rowOff>304800</xdr:rowOff>
        </xdr:to>
        <xdr:sp macro="" textlink="">
          <xdr:nvSpPr>
            <xdr:cNvPr id="2111" name="Option Button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58</xdr:row>
          <xdr:rowOff>76200</xdr:rowOff>
        </xdr:from>
        <xdr:to>
          <xdr:col>1</xdr:col>
          <xdr:colOff>438150</xdr:colOff>
          <xdr:row>58</xdr:row>
          <xdr:rowOff>295275</xdr:rowOff>
        </xdr:to>
        <xdr:sp macro="" textlink="">
          <xdr:nvSpPr>
            <xdr:cNvPr id="2112" name="Option Button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59</xdr:row>
          <xdr:rowOff>76200</xdr:rowOff>
        </xdr:from>
        <xdr:to>
          <xdr:col>1</xdr:col>
          <xdr:colOff>438150</xdr:colOff>
          <xdr:row>59</xdr:row>
          <xdr:rowOff>295275</xdr:rowOff>
        </xdr:to>
        <xdr:sp macro="" textlink="">
          <xdr:nvSpPr>
            <xdr:cNvPr id="2113" name="Option Button 65"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60</xdr:row>
          <xdr:rowOff>66675</xdr:rowOff>
        </xdr:from>
        <xdr:to>
          <xdr:col>1</xdr:col>
          <xdr:colOff>438150</xdr:colOff>
          <xdr:row>60</xdr:row>
          <xdr:rowOff>295275</xdr:rowOff>
        </xdr:to>
        <xdr:sp macro="" textlink="">
          <xdr:nvSpPr>
            <xdr:cNvPr id="2114" name="Option Button 66"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61</xdr:row>
          <xdr:rowOff>66675</xdr:rowOff>
        </xdr:from>
        <xdr:to>
          <xdr:col>1</xdr:col>
          <xdr:colOff>447675</xdr:colOff>
          <xdr:row>61</xdr:row>
          <xdr:rowOff>295275</xdr:rowOff>
        </xdr:to>
        <xdr:sp macro="" textlink="">
          <xdr:nvSpPr>
            <xdr:cNvPr id="2115" name="Option Button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66</xdr:row>
          <xdr:rowOff>85725</xdr:rowOff>
        </xdr:from>
        <xdr:to>
          <xdr:col>1</xdr:col>
          <xdr:colOff>419100</xdr:colOff>
          <xdr:row>66</xdr:row>
          <xdr:rowOff>304800</xdr:rowOff>
        </xdr:to>
        <xdr:sp macro="" textlink="">
          <xdr:nvSpPr>
            <xdr:cNvPr id="2116" name="Option Button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67</xdr:row>
          <xdr:rowOff>76200</xdr:rowOff>
        </xdr:from>
        <xdr:to>
          <xdr:col>1</xdr:col>
          <xdr:colOff>419100</xdr:colOff>
          <xdr:row>67</xdr:row>
          <xdr:rowOff>295275</xdr:rowOff>
        </xdr:to>
        <xdr:sp macro="" textlink="">
          <xdr:nvSpPr>
            <xdr:cNvPr id="2117" name="Option Button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76200</xdr:rowOff>
        </xdr:from>
        <xdr:to>
          <xdr:col>1</xdr:col>
          <xdr:colOff>419100</xdr:colOff>
          <xdr:row>68</xdr:row>
          <xdr:rowOff>295275</xdr:rowOff>
        </xdr:to>
        <xdr:sp macro="" textlink="">
          <xdr:nvSpPr>
            <xdr:cNvPr id="2118" name="Option Button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69</xdr:row>
          <xdr:rowOff>66675</xdr:rowOff>
        </xdr:from>
        <xdr:to>
          <xdr:col>1</xdr:col>
          <xdr:colOff>419100</xdr:colOff>
          <xdr:row>69</xdr:row>
          <xdr:rowOff>295275</xdr:rowOff>
        </xdr:to>
        <xdr:sp macro="" textlink="">
          <xdr:nvSpPr>
            <xdr:cNvPr id="2119" name="Option Button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70</xdr:row>
          <xdr:rowOff>66675</xdr:rowOff>
        </xdr:from>
        <xdr:to>
          <xdr:col>1</xdr:col>
          <xdr:colOff>428625</xdr:colOff>
          <xdr:row>70</xdr:row>
          <xdr:rowOff>295275</xdr:rowOff>
        </xdr:to>
        <xdr:sp macro="" textlink="">
          <xdr:nvSpPr>
            <xdr:cNvPr id="2120" name="Option Button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0</xdr:rowOff>
        </xdr:from>
        <xdr:to>
          <xdr:col>2</xdr:col>
          <xdr:colOff>0</xdr:colOff>
          <xdr:row>71</xdr:row>
          <xdr:rowOff>0</xdr:rowOff>
        </xdr:to>
        <xdr:sp macro="" textlink="">
          <xdr:nvSpPr>
            <xdr:cNvPr id="2121" name="Group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75</xdr:row>
          <xdr:rowOff>85725</xdr:rowOff>
        </xdr:from>
        <xdr:to>
          <xdr:col>1</xdr:col>
          <xdr:colOff>419100</xdr:colOff>
          <xdr:row>75</xdr:row>
          <xdr:rowOff>304800</xdr:rowOff>
        </xdr:to>
        <xdr:sp macro="" textlink="">
          <xdr:nvSpPr>
            <xdr:cNvPr id="2122" name="Option Button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76</xdr:row>
          <xdr:rowOff>76200</xdr:rowOff>
        </xdr:from>
        <xdr:to>
          <xdr:col>1</xdr:col>
          <xdr:colOff>419100</xdr:colOff>
          <xdr:row>76</xdr:row>
          <xdr:rowOff>295275</xdr:rowOff>
        </xdr:to>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77</xdr:row>
          <xdr:rowOff>76200</xdr:rowOff>
        </xdr:from>
        <xdr:to>
          <xdr:col>1</xdr:col>
          <xdr:colOff>419100</xdr:colOff>
          <xdr:row>77</xdr:row>
          <xdr:rowOff>295275</xdr:rowOff>
        </xdr:to>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78</xdr:row>
          <xdr:rowOff>66675</xdr:rowOff>
        </xdr:from>
        <xdr:to>
          <xdr:col>1</xdr:col>
          <xdr:colOff>419100</xdr:colOff>
          <xdr:row>78</xdr:row>
          <xdr:rowOff>295275</xdr:rowOff>
        </xdr:to>
        <xdr:sp macro="" textlink="">
          <xdr:nvSpPr>
            <xdr:cNvPr id="2125" name="Option Button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79</xdr:row>
          <xdr:rowOff>66675</xdr:rowOff>
        </xdr:from>
        <xdr:to>
          <xdr:col>1</xdr:col>
          <xdr:colOff>428625</xdr:colOff>
          <xdr:row>79</xdr:row>
          <xdr:rowOff>295275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0</xdr:rowOff>
        </xdr:from>
        <xdr:to>
          <xdr:col>2</xdr:col>
          <xdr:colOff>0</xdr:colOff>
          <xdr:row>80</xdr:row>
          <xdr:rowOff>0</xdr:rowOff>
        </xdr:to>
        <xdr:sp macro="" textlink="">
          <xdr:nvSpPr>
            <xdr:cNvPr id="2127" name="Group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82</xdr:row>
          <xdr:rowOff>190500</xdr:rowOff>
        </xdr:from>
        <xdr:to>
          <xdr:col>4</xdr:col>
          <xdr:colOff>133350</xdr:colOff>
          <xdr:row>84</xdr:row>
          <xdr:rowOff>104775</xdr:rowOff>
        </xdr:to>
        <xdr:sp macro="" textlink="">
          <xdr:nvSpPr>
            <xdr:cNvPr id="2128" name="Button 8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1" u="none" strike="noStrike" baseline="0">
                  <a:solidFill>
                    <a:srgbClr val="000000"/>
                  </a:solidFill>
                  <a:latin typeface="Calibri"/>
                  <a:cs typeface="Calibri"/>
                </a:rPr>
                <a:t>Limpiar respuestas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4305300</xdr:colOff>
          <xdr:row>82</xdr:row>
          <xdr:rowOff>190500</xdr:rowOff>
        </xdr:from>
        <xdr:to>
          <xdr:col>9</xdr:col>
          <xdr:colOff>0</xdr:colOff>
          <xdr:row>84</xdr:row>
          <xdr:rowOff>104775</xdr:rowOff>
        </xdr:to>
        <xdr:sp macro="" textlink="">
          <xdr:nvSpPr>
            <xdr:cNvPr id="2129" name="Button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1" i="1" u="none" strike="noStrike" baseline="0">
                  <a:solidFill>
                    <a:srgbClr val="000000"/>
                  </a:solidFill>
                  <a:latin typeface="Calibri"/>
                  <a:cs typeface="Calibri"/>
                </a:rPr>
                <a:t>Ver resultados</a:t>
              </a:r>
            </a:p>
          </xdr:txBody>
        </xdr:sp>
        <xdr:clientData fPrintsWithSheet="0"/>
      </xdr:twoCellAnchor>
    </mc:Choice>
    <mc:Fallback/>
  </mc:AlternateContent>
  <xdr:twoCellAnchor editAs="oneCell">
    <xdr:from>
      <xdr:col>7</xdr:col>
      <xdr:colOff>89647</xdr:colOff>
      <xdr:row>0</xdr:row>
      <xdr:rowOff>0</xdr:rowOff>
    </xdr:from>
    <xdr:to>
      <xdr:col>7</xdr:col>
      <xdr:colOff>2846294</xdr:colOff>
      <xdr:row>3</xdr:row>
      <xdr:rowOff>174162</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7706" y="0"/>
          <a:ext cx="2756647" cy="712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30</xdr:row>
      <xdr:rowOff>0</xdr:rowOff>
    </xdr:from>
    <xdr:to>
      <xdr:col>17</xdr:col>
      <xdr:colOff>1</xdr:colOff>
      <xdr:row>43</xdr:row>
      <xdr:rowOff>142875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485775</xdr:colOff>
      <xdr:row>0</xdr:row>
      <xdr:rowOff>19050</xdr:rowOff>
    </xdr:from>
    <xdr:to>
      <xdr:col>11</xdr:col>
      <xdr:colOff>432547</xdr:colOff>
      <xdr:row>3</xdr:row>
      <xdr:rowOff>174162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52725" y="19050"/>
          <a:ext cx="2756647" cy="6980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87"/>
  <sheetViews>
    <sheetView showGridLines="0" topLeftCell="A18" zoomScale="130" zoomScaleNormal="130" workbookViewId="0">
      <selection activeCell="D62" sqref="D62:I62"/>
    </sheetView>
  </sheetViews>
  <sheetFormatPr baseColWidth="10" defaultColWidth="9.140625" defaultRowHeight="14.25" x14ac:dyDescent="0.25"/>
  <cols>
    <col min="1" max="1" width="4.28515625" style="4" customWidth="1"/>
    <col min="2" max="2" width="8" style="4" customWidth="1"/>
    <col min="3" max="7" width="4.7109375" style="4" customWidth="1"/>
    <col min="8" max="8" width="79.28515625" style="15" customWidth="1"/>
    <col min="9" max="9" width="2.28515625" style="15" customWidth="1"/>
    <col min="10" max="10" width="4.28515625" style="4" customWidth="1"/>
    <col min="11" max="11" width="7.42578125" style="3" hidden="1" customWidth="1"/>
    <col min="12" max="12" width="8.5703125" style="4" hidden="1" customWidth="1"/>
    <col min="13" max="19" width="9.140625" style="4" hidden="1" customWidth="1"/>
    <col min="20" max="20" width="0" style="4" hidden="1" customWidth="1"/>
    <col min="21" max="16384" width="9.140625" style="4"/>
  </cols>
  <sheetData>
    <row r="1" spans="1:12" ht="14.25" customHeight="1" x14ac:dyDescent="0.25">
      <c r="A1" s="1"/>
      <c r="B1" s="1"/>
      <c r="C1" s="1"/>
      <c r="D1" s="1"/>
      <c r="E1" s="1"/>
      <c r="F1" s="1"/>
      <c r="G1" s="1"/>
      <c r="H1" s="2"/>
      <c r="I1" s="2"/>
      <c r="J1" s="1"/>
    </row>
    <row r="2" spans="1:12" ht="14.25" customHeight="1" x14ac:dyDescent="0.25">
      <c r="A2" s="1"/>
      <c r="B2" s="1"/>
      <c r="C2" s="1"/>
      <c r="D2" s="1"/>
      <c r="E2" s="1"/>
      <c r="F2" s="1"/>
      <c r="G2" s="1"/>
      <c r="H2" s="2"/>
      <c r="I2" s="2"/>
      <c r="J2" s="1"/>
    </row>
    <row r="3" spans="1:12" ht="14.25" customHeight="1" x14ac:dyDescent="0.25">
      <c r="A3" s="1"/>
      <c r="B3" s="1"/>
      <c r="C3" s="1"/>
      <c r="D3" s="1"/>
      <c r="E3" s="1"/>
      <c r="F3" s="1"/>
      <c r="G3" s="1"/>
      <c r="H3" s="2"/>
      <c r="I3" s="2"/>
      <c r="J3" s="1"/>
    </row>
    <row r="4" spans="1:12" ht="14.25" customHeight="1" x14ac:dyDescent="0.25">
      <c r="A4" s="1"/>
      <c r="B4" s="1"/>
      <c r="C4" s="1"/>
      <c r="D4" s="1"/>
      <c r="E4" s="1"/>
      <c r="F4" s="1"/>
      <c r="G4" s="1"/>
      <c r="H4" s="2"/>
      <c r="I4" s="2"/>
      <c r="J4" s="1"/>
    </row>
    <row r="5" spans="1:12" ht="21" x14ac:dyDescent="0.35">
      <c r="A5" s="68" t="s">
        <v>215</v>
      </c>
      <c r="B5" s="68"/>
      <c r="C5" s="68"/>
      <c r="D5" s="68"/>
      <c r="E5" s="68"/>
      <c r="F5" s="68"/>
      <c r="G5" s="68"/>
      <c r="H5" s="68"/>
      <c r="I5" s="68"/>
      <c r="J5" s="68"/>
      <c r="K5" s="24"/>
      <c r="L5" s="24"/>
    </row>
    <row r="6" spans="1:12" x14ac:dyDescent="0.25">
      <c r="A6" s="1"/>
      <c r="B6" s="1"/>
      <c r="C6" s="1"/>
      <c r="D6" s="1"/>
      <c r="E6" s="1"/>
      <c r="F6" s="1"/>
      <c r="G6" s="1"/>
      <c r="H6" s="2"/>
      <c r="I6" s="2"/>
      <c r="J6" s="1"/>
    </row>
    <row r="7" spans="1:12" x14ac:dyDescent="0.25">
      <c r="A7" s="1"/>
      <c r="B7" s="5" t="s">
        <v>69</v>
      </c>
      <c r="C7" s="1"/>
      <c r="D7" s="1"/>
      <c r="E7" s="1"/>
      <c r="F7" s="1"/>
      <c r="G7" s="1"/>
      <c r="H7" s="2"/>
      <c r="I7" s="2"/>
      <c r="J7" s="1"/>
    </row>
    <row r="8" spans="1:12" ht="57" customHeight="1" x14ac:dyDescent="0.25">
      <c r="A8" s="1"/>
      <c r="B8" s="69" t="s">
        <v>70</v>
      </c>
      <c r="C8" s="70"/>
      <c r="D8" s="70"/>
      <c r="E8" s="70"/>
      <c r="F8" s="70"/>
      <c r="G8" s="70"/>
      <c r="H8" s="70"/>
      <c r="I8" s="70"/>
      <c r="J8" s="1"/>
    </row>
    <row r="9" spans="1:12" x14ac:dyDescent="0.25">
      <c r="A9" s="1"/>
      <c r="B9" s="5"/>
      <c r="C9" s="1"/>
      <c r="D9" s="1"/>
      <c r="E9" s="1"/>
      <c r="F9" s="1"/>
      <c r="G9" s="1"/>
      <c r="H9" s="2"/>
      <c r="I9" s="2"/>
      <c r="J9" s="1"/>
    </row>
    <row r="10" spans="1:12" ht="45" customHeight="1" x14ac:dyDescent="0.25">
      <c r="A10" s="1"/>
      <c r="B10" s="71" t="s">
        <v>221</v>
      </c>
      <c r="C10" s="70"/>
      <c r="D10" s="70"/>
      <c r="E10" s="70"/>
      <c r="F10" s="70"/>
      <c r="G10" s="70"/>
      <c r="H10" s="70"/>
      <c r="I10" s="70"/>
      <c r="J10" s="1"/>
    </row>
    <row r="11" spans="1:12" x14ac:dyDescent="0.25">
      <c r="A11" s="1"/>
      <c r="B11" s="1"/>
      <c r="C11" s="1"/>
      <c r="D11" s="1"/>
      <c r="E11" s="1"/>
      <c r="F11" s="1"/>
      <c r="G11" s="1"/>
      <c r="H11" s="2"/>
      <c r="I11" s="2"/>
      <c r="J11" s="1"/>
    </row>
    <row r="12" spans="1:12" x14ac:dyDescent="0.25">
      <c r="A12" s="1"/>
      <c r="B12" s="76" t="s">
        <v>64</v>
      </c>
      <c r="C12" s="77"/>
      <c r="D12" s="77"/>
      <c r="E12" s="77"/>
      <c r="F12" s="77"/>
      <c r="G12" s="77"/>
      <c r="H12" s="77"/>
      <c r="I12" s="78"/>
      <c r="J12" s="1"/>
    </row>
    <row r="13" spans="1:12" x14ac:dyDescent="0.25">
      <c r="A13" s="1"/>
      <c r="B13" s="6"/>
      <c r="C13" s="7"/>
      <c r="D13" s="7"/>
      <c r="E13" s="7"/>
      <c r="F13" s="7"/>
      <c r="G13" s="7"/>
      <c r="H13" s="7"/>
      <c r="I13" s="8"/>
      <c r="J13" s="1"/>
    </row>
    <row r="14" spans="1:12" x14ac:dyDescent="0.25">
      <c r="A14" s="1"/>
      <c r="B14" s="32" t="s">
        <v>212</v>
      </c>
      <c r="C14" s="1"/>
      <c r="D14" s="1"/>
      <c r="E14" s="1"/>
      <c r="F14" s="1"/>
      <c r="G14" s="1"/>
      <c r="H14" s="30"/>
      <c r="I14" s="9"/>
      <c r="J14" s="1"/>
    </row>
    <row r="15" spans="1:12" x14ac:dyDescent="0.25">
      <c r="A15" s="1"/>
      <c r="B15" s="33"/>
      <c r="C15" s="1"/>
      <c r="D15" s="1"/>
      <c r="E15" s="1"/>
      <c r="F15" s="1"/>
      <c r="G15" s="1"/>
      <c r="H15" s="2"/>
      <c r="I15" s="10"/>
      <c r="J15" s="1"/>
    </row>
    <row r="16" spans="1:12" x14ac:dyDescent="0.25">
      <c r="A16" s="1"/>
      <c r="B16" s="32" t="s">
        <v>24</v>
      </c>
      <c r="C16" s="1"/>
      <c r="D16" s="1"/>
      <c r="E16" s="1"/>
      <c r="F16" s="1"/>
      <c r="G16" s="1"/>
      <c r="H16" s="30"/>
      <c r="I16" s="9"/>
      <c r="J16" s="1"/>
    </row>
    <row r="17" spans="1:17" x14ac:dyDescent="0.25">
      <c r="A17" s="1"/>
      <c r="B17" s="33"/>
      <c r="C17" s="1"/>
      <c r="D17" s="1"/>
      <c r="E17" s="1"/>
      <c r="F17" s="1"/>
      <c r="G17" s="1"/>
      <c r="H17" s="2"/>
      <c r="I17" s="10"/>
      <c r="J17" s="1"/>
    </row>
    <row r="18" spans="1:17" ht="45" customHeight="1" x14ac:dyDescent="0.25">
      <c r="A18" s="1"/>
      <c r="B18" s="32" t="s">
        <v>25</v>
      </c>
      <c r="C18" s="1"/>
      <c r="D18" s="1"/>
      <c r="E18" s="1"/>
      <c r="F18" s="1"/>
      <c r="G18" s="1"/>
      <c r="H18" s="30"/>
      <c r="I18" s="9"/>
      <c r="J18" s="1"/>
    </row>
    <row r="19" spans="1:17" x14ac:dyDescent="0.25">
      <c r="A19" s="1"/>
      <c r="B19" s="11"/>
      <c r="C19" s="12"/>
      <c r="D19" s="12"/>
      <c r="E19" s="12"/>
      <c r="F19" s="12"/>
      <c r="G19" s="12"/>
      <c r="H19" s="13"/>
      <c r="I19" s="14"/>
      <c r="J19" s="1"/>
    </row>
    <row r="20" spans="1:17" x14ac:dyDescent="0.25">
      <c r="A20" s="1"/>
      <c r="B20" s="1"/>
      <c r="C20" s="1"/>
      <c r="D20" s="1"/>
      <c r="E20" s="1"/>
      <c r="F20" s="1"/>
      <c r="G20" s="1"/>
      <c r="H20" s="2"/>
      <c r="I20" s="2"/>
      <c r="J20" s="1"/>
    </row>
    <row r="21" spans="1:17" ht="15.95" customHeight="1" x14ac:dyDescent="0.25">
      <c r="A21" s="1"/>
      <c r="B21" s="72" t="s">
        <v>26</v>
      </c>
      <c r="C21" s="66"/>
      <c r="D21" s="66"/>
      <c r="E21" s="66"/>
      <c r="F21" s="66"/>
      <c r="G21" s="66"/>
      <c r="H21" s="66"/>
      <c r="I21" s="67"/>
      <c r="J21" s="1"/>
      <c r="K21" s="16">
        <v>5</v>
      </c>
      <c r="L21" s="17" t="s">
        <v>20</v>
      </c>
      <c r="M21" s="17"/>
      <c r="N21" s="17"/>
      <c r="O21" s="17"/>
      <c r="P21" s="17"/>
      <c r="Q21" s="17"/>
    </row>
    <row r="22" spans="1:17" ht="28.5" customHeight="1" x14ac:dyDescent="0.25">
      <c r="A22" s="1"/>
      <c r="B22" s="34"/>
      <c r="C22" s="35">
        <v>1</v>
      </c>
      <c r="D22" s="65" t="s">
        <v>28</v>
      </c>
      <c r="E22" s="66"/>
      <c r="F22" s="66"/>
      <c r="G22" s="66"/>
      <c r="H22" s="66"/>
      <c r="I22" s="67"/>
      <c r="J22" s="1"/>
      <c r="K22" s="18" t="s">
        <v>0</v>
      </c>
      <c r="L22" s="17">
        <f>IF($K$21&gt;=1,1,0)</f>
        <v>1</v>
      </c>
      <c r="M22" s="17"/>
      <c r="N22" s="63" t="s">
        <v>217</v>
      </c>
      <c r="O22" s="63"/>
      <c r="P22" s="63" t="s">
        <v>220</v>
      </c>
      <c r="Q22" s="63"/>
    </row>
    <row r="23" spans="1:17" ht="28.5" customHeight="1" x14ac:dyDescent="0.25">
      <c r="A23" s="1"/>
      <c r="B23" s="34"/>
      <c r="C23" s="35">
        <v>2</v>
      </c>
      <c r="D23" s="65" t="s">
        <v>29</v>
      </c>
      <c r="E23" s="66"/>
      <c r="F23" s="66"/>
      <c r="G23" s="66"/>
      <c r="H23" s="66"/>
      <c r="I23" s="67"/>
      <c r="J23" s="1"/>
      <c r="K23" s="18" t="s">
        <v>1</v>
      </c>
      <c r="L23" s="17">
        <f>IF($K$21&gt;=2,1,0)</f>
        <v>1</v>
      </c>
      <c r="M23" s="17"/>
      <c r="N23" s="17">
        <v>1</v>
      </c>
      <c r="O23" s="17" t="str">
        <f>IF(L22=1,"Yes", "No")</f>
        <v>Yes</v>
      </c>
      <c r="P23" s="17">
        <v>1</v>
      </c>
      <c r="Q23" s="17" t="str">
        <f>IF(AND(L49=1,L58=1),"Yes","No")</f>
        <v>Yes</v>
      </c>
    </row>
    <row r="24" spans="1:17" ht="28.5" customHeight="1" x14ac:dyDescent="0.25">
      <c r="A24" s="1"/>
      <c r="B24" s="34"/>
      <c r="C24" s="35">
        <v>3</v>
      </c>
      <c r="D24" s="65" t="s">
        <v>30</v>
      </c>
      <c r="E24" s="66"/>
      <c r="F24" s="66"/>
      <c r="G24" s="66"/>
      <c r="H24" s="66"/>
      <c r="I24" s="67"/>
      <c r="J24" s="1"/>
      <c r="K24" s="18" t="s">
        <v>2</v>
      </c>
      <c r="L24" s="17">
        <f>IF($K$21&gt;=3,1,0)</f>
        <v>1</v>
      </c>
      <c r="M24" s="17"/>
      <c r="N24" s="17">
        <v>2</v>
      </c>
      <c r="O24" s="17" t="str">
        <f>IF(L23=1,"Yes", "No")</f>
        <v>Yes</v>
      </c>
      <c r="P24" s="17">
        <v>2</v>
      </c>
      <c r="Q24" s="17" t="str">
        <f>IF(AND(L50=1,L59=1),"Yes","No")</f>
        <v>Yes</v>
      </c>
    </row>
    <row r="25" spans="1:17" ht="28.5" customHeight="1" x14ac:dyDescent="0.25">
      <c r="A25" s="1"/>
      <c r="B25" s="34"/>
      <c r="C25" s="35">
        <v>4</v>
      </c>
      <c r="D25" s="65" t="s">
        <v>31</v>
      </c>
      <c r="E25" s="66"/>
      <c r="F25" s="66"/>
      <c r="G25" s="66"/>
      <c r="H25" s="66"/>
      <c r="I25" s="67"/>
      <c r="J25" s="1"/>
      <c r="K25" s="18" t="s">
        <v>3</v>
      </c>
      <c r="L25" s="17">
        <f>IF($K$21&gt;=4,1,0)</f>
        <v>1</v>
      </c>
      <c r="M25" s="17"/>
      <c r="N25" s="17">
        <v>3</v>
      </c>
      <c r="O25" s="17" t="str">
        <f>IF(L24=1,"Yes","No")</f>
        <v>Yes</v>
      </c>
      <c r="P25" s="17">
        <v>3</v>
      </c>
      <c r="Q25" s="17" t="str">
        <f>IF(AND(L31=1,L40=1,L51=1,L59=1,L67=1),"Yes","No")</f>
        <v>No</v>
      </c>
    </row>
    <row r="26" spans="1:17" ht="28.5" customHeight="1" x14ac:dyDescent="0.25">
      <c r="A26" s="1"/>
      <c r="B26" s="34"/>
      <c r="C26" s="35">
        <v>5</v>
      </c>
      <c r="D26" s="65" t="s">
        <v>27</v>
      </c>
      <c r="E26" s="66"/>
      <c r="F26" s="66"/>
      <c r="G26" s="66"/>
      <c r="H26" s="66"/>
      <c r="I26" s="67"/>
      <c r="J26" s="1"/>
      <c r="K26" s="18" t="s">
        <v>4</v>
      </c>
      <c r="L26" s="17">
        <f>IF($K$21&gt;=5,1,0)</f>
        <v>1</v>
      </c>
      <c r="M26" s="17"/>
      <c r="N26" s="17">
        <v>4</v>
      </c>
      <c r="O26" s="17" t="str">
        <f>IF(L25=1,"Yes","No")</f>
        <v>Yes</v>
      </c>
      <c r="P26" s="17">
        <v>4</v>
      </c>
      <c r="Q26" s="17" t="str">
        <f>IF(AND(L41=1,L52=1,L60=1,L68=1,L76=1),"Yes","No")</f>
        <v>No</v>
      </c>
    </row>
    <row r="27" spans="1:17" ht="15.95" customHeight="1" x14ac:dyDescent="0.25">
      <c r="A27" s="1"/>
      <c r="B27" s="1"/>
      <c r="C27" s="1"/>
      <c r="D27" s="1"/>
      <c r="E27" s="1"/>
      <c r="F27" s="1"/>
      <c r="G27" s="1"/>
      <c r="H27" s="2"/>
      <c r="I27" s="2"/>
      <c r="J27" s="1"/>
      <c r="K27" s="16"/>
      <c r="L27" s="17"/>
      <c r="M27" s="17"/>
      <c r="N27" s="17">
        <v>5</v>
      </c>
      <c r="O27" s="17" t="str">
        <f>IF(L26=1,"Yes","No")</f>
        <v>Yes</v>
      </c>
      <c r="P27" s="17">
        <v>5</v>
      </c>
      <c r="Q27" s="17" t="str">
        <f>IF(AND(L43=1,L53=1,L60=1,L69=1,L77=1),"Yes","No")</f>
        <v>No</v>
      </c>
    </row>
    <row r="28" spans="1:17" ht="28.5" customHeight="1" x14ac:dyDescent="0.25">
      <c r="A28" s="1"/>
      <c r="B28" s="64" t="s">
        <v>49</v>
      </c>
      <c r="C28" s="64"/>
      <c r="D28" s="73" t="str">
        <f>IF('Radio Data'!C2=0,"Ninguna respuesta",VLOOKUP(K21,C22:H26,2))</f>
        <v>El producto / sistema integrado a escala de laboratorio demuestra el rendimiento en las aplicaciones previstas</v>
      </c>
      <c r="E28" s="74"/>
      <c r="F28" s="74"/>
      <c r="G28" s="74"/>
      <c r="H28" s="74"/>
      <c r="I28" s="75"/>
      <c r="J28" s="1"/>
      <c r="K28" s="16"/>
      <c r="L28" s="17"/>
      <c r="M28" s="17"/>
      <c r="N28" s="17">
        <v>6</v>
      </c>
      <c r="O28" s="17" t="str">
        <f>IF(AND(L32=1,L42=1),"Yes","No")</f>
        <v>Yes</v>
      </c>
      <c r="P28" s="17">
        <v>6</v>
      </c>
      <c r="Q28" s="17" t="str">
        <f>IF(AND(L44=1,L61=1,L70=1),"Yes","No")</f>
        <v>No</v>
      </c>
    </row>
    <row r="29" spans="1:17" ht="15.95" customHeight="1" x14ac:dyDescent="0.25">
      <c r="A29" s="1"/>
      <c r="B29" s="1"/>
      <c r="C29" s="1"/>
      <c r="D29" s="1"/>
      <c r="E29" s="1"/>
      <c r="F29" s="1"/>
      <c r="G29" s="1"/>
      <c r="H29" s="2"/>
      <c r="I29" s="2"/>
      <c r="J29" s="1"/>
      <c r="K29" s="16"/>
      <c r="L29" s="17"/>
      <c r="M29" s="17"/>
      <c r="N29" s="17">
        <v>7</v>
      </c>
      <c r="O29" s="17" t="str">
        <f>IF(L33=1,"Yes","No")</f>
        <v>Yes</v>
      </c>
      <c r="P29" s="17">
        <v>7</v>
      </c>
      <c r="Q29" s="17" t="str">
        <f>IF(AND(L61=1,L71=1,L78=1),"Yes","No")</f>
        <v>No</v>
      </c>
    </row>
    <row r="30" spans="1:17" ht="15.95" customHeight="1" x14ac:dyDescent="0.25">
      <c r="A30" s="1"/>
      <c r="B30" s="72" t="s">
        <v>32</v>
      </c>
      <c r="C30" s="66"/>
      <c r="D30" s="66"/>
      <c r="E30" s="66"/>
      <c r="F30" s="66"/>
      <c r="G30" s="66"/>
      <c r="H30" s="66"/>
      <c r="I30" s="67"/>
      <c r="J30" s="1"/>
      <c r="K30" s="16">
        <v>4</v>
      </c>
      <c r="L30" s="17"/>
      <c r="M30" s="17"/>
      <c r="N30" s="17">
        <v>8</v>
      </c>
      <c r="O30" s="17" t="str">
        <f>IF(L34=1,"Yes","No")</f>
        <v>Yes</v>
      </c>
      <c r="P30" s="17">
        <v>8</v>
      </c>
      <c r="Q30" s="17" t="str">
        <f>IF(AND(L62=1,L79=1),"Yes","No")</f>
        <v>No</v>
      </c>
    </row>
    <row r="31" spans="1:17" ht="28.5" customHeight="1" x14ac:dyDescent="0.25">
      <c r="A31" s="1"/>
      <c r="B31" s="34"/>
      <c r="C31" s="35">
        <v>1</v>
      </c>
      <c r="D31" s="65" t="s">
        <v>35</v>
      </c>
      <c r="E31" s="66"/>
      <c r="F31" s="66"/>
      <c r="G31" s="66"/>
      <c r="H31" s="66"/>
      <c r="I31" s="67"/>
      <c r="J31" s="1"/>
      <c r="K31" s="16" t="s">
        <v>5</v>
      </c>
      <c r="L31" s="17">
        <f>IF($K$30&gt;=1,1,0)</f>
        <v>1</v>
      </c>
      <c r="M31" s="17"/>
      <c r="N31" s="17">
        <v>9</v>
      </c>
      <c r="O31" s="17" t="str">
        <f>IF(L35=1,"Yes","No")</f>
        <v>No</v>
      </c>
      <c r="P31" s="17">
        <v>9</v>
      </c>
      <c r="Q31" s="17" t="str">
        <f>IF(AND(L62=1,L80=1),"Yes","No")</f>
        <v>No</v>
      </c>
    </row>
    <row r="32" spans="1:17" ht="28.5" customHeight="1" x14ac:dyDescent="0.25">
      <c r="A32" s="1"/>
      <c r="B32" s="34"/>
      <c r="C32" s="35">
        <v>2</v>
      </c>
      <c r="D32" s="65" t="s">
        <v>36</v>
      </c>
      <c r="E32" s="66"/>
      <c r="F32" s="66"/>
      <c r="G32" s="66"/>
      <c r="H32" s="66"/>
      <c r="I32" s="67"/>
      <c r="J32" s="1"/>
      <c r="K32" s="16" t="s">
        <v>6</v>
      </c>
      <c r="L32" s="17">
        <f>IF($K$30&gt;=2,1,0)</f>
        <v>1</v>
      </c>
      <c r="M32" s="17"/>
      <c r="N32" s="17"/>
      <c r="O32" s="17"/>
      <c r="P32" s="17"/>
      <c r="Q32" s="17"/>
    </row>
    <row r="33" spans="1:17" ht="28.5" customHeight="1" x14ac:dyDescent="0.25">
      <c r="A33" s="1"/>
      <c r="B33" s="34"/>
      <c r="C33" s="35">
        <v>3</v>
      </c>
      <c r="D33" s="65" t="s">
        <v>37</v>
      </c>
      <c r="E33" s="66"/>
      <c r="F33" s="66"/>
      <c r="G33" s="66"/>
      <c r="H33" s="66"/>
      <c r="I33" s="67"/>
      <c r="J33" s="1"/>
      <c r="K33" s="16" t="s">
        <v>7</v>
      </c>
      <c r="L33" s="17">
        <f>IF($K$30&gt;=3,1,0)</f>
        <v>1</v>
      </c>
      <c r="M33" s="17"/>
      <c r="N33" s="17"/>
      <c r="O33" s="17"/>
      <c r="P33" s="17"/>
      <c r="Q33" s="17"/>
    </row>
    <row r="34" spans="1:17" ht="28.5" customHeight="1" x14ac:dyDescent="0.25">
      <c r="A34" s="1"/>
      <c r="B34" s="34"/>
      <c r="C34" s="35">
        <v>4</v>
      </c>
      <c r="D34" s="65" t="s">
        <v>33</v>
      </c>
      <c r="E34" s="66"/>
      <c r="F34" s="66"/>
      <c r="G34" s="66"/>
      <c r="H34" s="66"/>
      <c r="I34" s="67"/>
      <c r="J34" s="1"/>
      <c r="K34" s="16" t="s">
        <v>8</v>
      </c>
      <c r="L34" s="17">
        <f>IF($K$30&gt;=4,1,0)</f>
        <v>1</v>
      </c>
      <c r="M34" s="17"/>
      <c r="N34" s="17" t="s">
        <v>218</v>
      </c>
      <c r="O34" s="17">
        <v>0</v>
      </c>
      <c r="P34" s="17"/>
      <c r="Q34" s="17"/>
    </row>
    <row r="35" spans="1:17" ht="28.5" customHeight="1" x14ac:dyDescent="0.25">
      <c r="A35" s="1"/>
      <c r="B35" s="34"/>
      <c r="C35" s="35">
        <v>5</v>
      </c>
      <c r="D35" s="65" t="s">
        <v>34</v>
      </c>
      <c r="E35" s="66"/>
      <c r="F35" s="66"/>
      <c r="G35" s="66"/>
      <c r="H35" s="66"/>
      <c r="I35" s="67"/>
      <c r="J35" s="1"/>
      <c r="K35" s="16" t="s">
        <v>9</v>
      </c>
      <c r="L35" s="17">
        <f>IF($K$30&gt;=5,1,0)</f>
        <v>0</v>
      </c>
      <c r="M35" s="17"/>
      <c r="N35" s="17" t="s">
        <v>219</v>
      </c>
      <c r="O35" s="17">
        <v>0</v>
      </c>
      <c r="P35" s="17"/>
      <c r="Q35" s="17"/>
    </row>
    <row r="36" spans="1:17" ht="15.95" customHeight="1" x14ac:dyDescent="0.25">
      <c r="A36" s="1"/>
      <c r="B36" s="1"/>
      <c r="C36" s="1"/>
      <c r="D36" s="1"/>
      <c r="E36" s="1"/>
      <c r="F36" s="1"/>
      <c r="G36" s="1"/>
      <c r="H36" s="2"/>
      <c r="I36" s="2"/>
      <c r="J36" s="1"/>
      <c r="K36" s="16"/>
      <c r="L36" s="17"/>
      <c r="M36" s="17"/>
      <c r="N36" s="17"/>
      <c r="O36" s="17"/>
      <c r="P36" s="17"/>
      <c r="Q36" s="17"/>
    </row>
    <row r="37" spans="1:17" ht="28.5" customHeight="1" x14ac:dyDescent="0.25">
      <c r="A37" s="1"/>
      <c r="B37" s="64" t="s">
        <v>49</v>
      </c>
      <c r="C37" s="64"/>
      <c r="D37" s="73" t="str">
        <f>IF('Radio Data'!C3=0,"Ninguna respuesta",VLOOKUP(K30,C31:H35,2))</f>
        <v>Se ha comprobado que el producto / sistema real funciona en su forma casi final bajo un conjunto representativo de condiciones y entornos esperados</v>
      </c>
      <c r="E37" s="74"/>
      <c r="F37" s="74"/>
      <c r="G37" s="74"/>
      <c r="H37" s="74"/>
      <c r="I37" s="74"/>
      <c r="J37" s="1"/>
      <c r="K37" s="16"/>
      <c r="L37" s="17"/>
      <c r="M37" s="17"/>
      <c r="N37" s="17"/>
      <c r="O37" s="17"/>
      <c r="P37" s="17"/>
      <c r="Q37" s="17"/>
    </row>
    <row r="38" spans="1:17" ht="15.95" customHeight="1" x14ac:dyDescent="0.25">
      <c r="A38" s="1"/>
      <c r="B38" s="1"/>
      <c r="C38" s="1"/>
      <c r="D38" s="1"/>
      <c r="E38" s="1"/>
      <c r="F38" s="1"/>
      <c r="G38" s="1"/>
      <c r="H38" s="2"/>
      <c r="I38" s="2"/>
      <c r="J38" s="1"/>
      <c r="K38" s="16"/>
      <c r="L38" s="17"/>
      <c r="M38" s="17"/>
      <c r="N38" s="17"/>
      <c r="O38" s="17"/>
      <c r="P38" s="17"/>
      <c r="Q38" s="17"/>
    </row>
    <row r="39" spans="1:17" ht="15.95" customHeight="1" x14ac:dyDescent="0.25">
      <c r="A39" s="1"/>
      <c r="B39" s="72" t="s">
        <v>38</v>
      </c>
      <c r="C39" s="66"/>
      <c r="D39" s="66"/>
      <c r="E39" s="66"/>
      <c r="F39" s="66"/>
      <c r="G39" s="66"/>
      <c r="H39" s="66"/>
      <c r="I39" s="67"/>
      <c r="J39" s="1"/>
      <c r="K39" s="16">
        <v>3</v>
      </c>
      <c r="L39" s="17"/>
      <c r="M39" s="17"/>
      <c r="N39" s="17"/>
      <c r="O39" s="17"/>
      <c r="P39" s="17"/>
      <c r="Q39" s="17"/>
    </row>
    <row r="40" spans="1:17" ht="28.5" customHeight="1" x14ac:dyDescent="0.25">
      <c r="A40" s="1"/>
      <c r="B40" s="34"/>
      <c r="C40" s="35">
        <v>1</v>
      </c>
      <c r="D40" s="65" t="s">
        <v>71</v>
      </c>
      <c r="E40" s="66"/>
      <c r="F40" s="66"/>
      <c r="G40" s="66"/>
      <c r="H40" s="66"/>
      <c r="I40" s="67"/>
      <c r="J40" s="1"/>
      <c r="K40" s="16" t="s">
        <v>5</v>
      </c>
      <c r="L40" s="17">
        <f>IF($K$39&gt;=1,1,0)</f>
        <v>1</v>
      </c>
      <c r="M40" s="17"/>
      <c r="N40" s="17"/>
      <c r="O40" s="17"/>
      <c r="P40" s="17"/>
      <c r="Q40" s="17"/>
    </row>
    <row r="41" spans="1:17" ht="28.5" customHeight="1" x14ac:dyDescent="0.25">
      <c r="A41" s="1"/>
      <c r="B41" s="34"/>
      <c r="C41" s="35">
        <v>2</v>
      </c>
      <c r="D41" s="65" t="s">
        <v>42</v>
      </c>
      <c r="E41" s="66"/>
      <c r="F41" s="66"/>
      <c r="G41" s="66"/>
      <c r="H41" s="66"/>
      <c r="I41" s="67"/>
      <c r="J41" s="1"/>
      <c r="K41" s="16" t="s">
        <v>12</v>
      </c>
      <c r="L41" s="17">
        <f>IF($K$39&gt;=2,1,0)</f>
        <v>1</v>
      </c>
      <c r="M41" s="17"/>
      <c r="N41" s="17"/>
      <c r="O41" s="17"/>
      <c r="P41" s="17"/>
      <c r="Q41" s="17"/>
    </row>
    <row r="42" spans="1:17" ht="28.5" customHeight="1" x14ac:dyDescent="0.25">
      <c r="A42" s="1"/>
      <c r="B42" s="34"/>
      <c r="C42" s="35">
        <v>3</v>
      </c>
      <c r="D42" s="65" t="s">
        <v>41</v>
      </c>
      <c r="E42" s="66"/>
      <c r="F42" s="66"/>
      <c r="G42" s="66"/>
      <c r="H42" s="66"/>
      <c r="I42" s="67"/>
      <c r="J42" s="1"/>
      <c r="K42" s="16" t="s">
        <v>6</v>
      </c>
      <c r="L42" s="17">
        <f>IF($K$39&gt;=3,1,0)</f>
        <v>1</v>
      </c>
      <c r="M42" s="17"/>
      <c r="N42" s="17"/>
      <c r="O42" s="17"/>
      <c r="P42" s="17"/>
      <c r="Q42" s="17"/>
    </row>
    <row r="43" spans="1:17" ht="28.5" customHeight="1" x14ac:dyDescent="0.25">
      <c r="A43" s="1"/>
      <c r="B43" s="34"/>
      <c r="C43" s="35">
        <v>4</v>
      </c>
      <c r="D43" s="65" t="s">
        <v>40</v>
      </c>
      <c r="E43" s="66"/>
      <c r="F43" s="66"/>
      <c r="G43" s="66"/>
      <c r="H43" s="66"/>
      <c r="I43" s="67"/>
      <c r="J43" s="1"/>
      <c r="K43" s="16" t="s">
        <v>13</v>
      </c>
      <c r="L43" s="17">
        <f>IF($K$39&gt;=4,1,0)</f>
        <v>0</v>
      </c>
      <c r="M43" s="17"/>
      <c r="N43" s="17"/>
      <c r="O43" s="17"/>
      <c r="P43" s="17"/>
      <c r="Q43" s="17"/>
    </row>
    <row r="44" spans="1:17" ht="28.5" customHeight="1" x14ac:dyDescent="0.25">
      <c r="A44" s="1"/>
      <c r="B44" s="34"/>
      <c r="C44" s="35">
        <v>5</v>
      </c>
      <c r="D44" s="65" t="s">
        <v>39</v>
      </c>
      <c r="E44" s="66"/>
      <c r="F44" s="66"/>
      <c r="G44" s="66"/>
      <c r="H44" s="66"/>
      <c r="I44" s="67"/>
      <c r="J44" s="1"/>
      <c r="K44" s="16" t="s">
        <v>18</v>
      </c>
      <c r="L44" s="17">
        <f>IF($K$39&gt;=5,1,0)</f>
        <v>0</v>
      </c>
      <c r="M44" s="17"/>
      <c r="N44" s="17"/>
      <c r="O44" s="17"/>
      <c r="P44" s="17"/>
      <c r="Q44" s="17"/>
    </row>
    <row r="45" spans="1:17" ht="15.95" customHeight="1" x14ac:dyDescent="0.25">
      <c r="A45" s="1"/>
      <c r="B45" s="1"/>
      <c r="C45" s="1"/>
      <c r="D45" s="1"/>
      <c r="E45" s="1"/>
      <c r="F45" s="1"/>
      <c r="G45" s="1"/>
      <c r="H45" s="2"/>
      <c r="I45" s="2"/>
      <c r="J45" s="1"/>
      <c r="K45" s="16"/>
      <c r="L45" s="17"/>
      <c r="M45" s="17"/>
      <c r="N45" s="17"/>
      <c r="O45" s="17"/>
      <c r="P45" s="17"/>
      <c r="Q45" s="17"/>
    </row>
    <row r="46" spans="1:17" ht="28.5" customHeight="1" x14ac:dyDescent="0.25">
      <c r="A46" s="1"/>
      <c r="B46" s="64" t="s">
        <v>49</v>
      </c>
      <c r="C46" s="64"/>
      <c r="D46" s="73" t="str">
        <f>IF('Radio Data'!C4=0,"Ninguna respuesta",VLOOKUP(K39,C40:H44,2))</f>
        <v>Se ha escalado un producto / sistema del laboratorio a escala piloto y se han identificado los problemas que pueden afectar el logro de la escala completa.</v>
      </c>
      <c r="E46" s="74"/>
      <c r="F46" s="74"/>
      <c r="G46" s="74"/>
      <c r="H46" s="74"/>
      <c r="I46" s="74"/>
      <c r="J46" s="1"/>
      <c r="K46" s="16"/>
      <c r="L46" s="17"/>
      <c r="M46" s="17"/>
      <c r="N46" s="17"/>
      <c r="O46" s="17"/>
      <c r="P46" s="17"/>
      <c r="Q46" s="17"/>
    </row>
    <row r="47" spans="1:17" ht="15.95" customHeight="1" x14ac:dyDescent="0.25">
      <c r="A47" s="1"/>
      <c r="B47" s="1"/>
      <c r="C47" s="1"/>
      <c r="D47" s="1"/>
      <c r="E47" s="1"/>
      <c r="F47" s="1"/>
      <c r="G47" s="1"/>
      <c r="H47" s="2"/>
      <c r="I47" s="2"/>
      <c r="J47" s="1"/>
      <c r="K47" s="16"/>
      <c r="L47" s="17"/>
      <c r="M47" s="17"/>
      <c r="N47" s="17"/>
      <c r="O47" s="17"/>
      <c r="P47" s="17"/>
      <c r="Q47" s="17"/>
    </row>
    <row r="48" spans="1:17" ht="15.95" customHeight="1" x14ac:dyDescent="0.25">
      <c r="A48" s="1"/>
      <c r="B48" s="72" t="s">
        <v>43</v>
      </c>
      <c r="C48" s="66"/>
      <c r="D48" s="66"/>
      <c r="E48" s="66"/>
      <c r="F48" s="66"/>
      <c r="G48" s="66"/>
      <c r="H48" s="66"/>
      <c r="I48" s="67"/>
      <c r="J48" s="1"/>
      <c r="K48" s="16">
        <v>2</v>
      </c>
      <c r="L48" s="17"/>
      <c r="M48" s="17"/>
      <c r="N48" s="17"/>
      <c r="O48" s="17"/>
      <c r="P48" s="17"/>
      <c r="Q48" s="17"/>
    </row>
    <row r="49" spans="1:17" ht="28.5" customHeight="1" x14ac:dyDescent="0.25">
      <c r="A49" s="1"/>
      <c r="B49" s="34"/>
      <c r="C49" s="35">
        <v>1</v>
      </c>
      <c r="D49" s="65" t="s">
        <v>44</v>
      </c>
      <c r="E49" s="66"/>
      <c r="F49" s="66"/>
      <c r="G49" s="66"/>
      <c r="H49" s="66"/>
      <c r="I49" s="67"/>
      <c r="J49" s="1"/>
      <c r="K49" s="16" t="s">
        <v>10</v>
      </c>
      <c r="L49" s="17">
        <f>IF($K$48&gt;=1,1,0)</f>
        <v>1</v>
      </c>
      <c r="M49" s="17"/>
      <c r="N49" s="17"/>
      <c r="O49" s="17"/>
      <c r="P49" s="17"/>
      <c r="Q49" s="17"/>
    </row>
    <row r="50" spans="1:17" ht="28.5" customHeight="1" x14ac:dyDescent="0.25">
      <c r="A50" s="1"/>
      <c r="B50" s="34"/>
      <c r="C50" s="35">
        <v>2</v>
      </c>
      <c r="D50" s="65" t="s">
        <v>45</v>
      </c>
      <c r="E50" s="66"/>
      <c r="F50" s="66"/>
      <c r="G50" s="66"/>
      <c r="H50" s="66"/>
      <c r="I50" s="67"/>
      <c r="J50" s="1"/>
      <c r="K50" s="16" t="s">
        <v>11</v>
      </c>
      <c r="L50" s="17">
        <f>IF($K$48&gt;=2,1,0)</f>
        <v>1</v>
      </c>
      <c r="M50" s="17"/>
      <c r="N50" s="17"/>
      <c r="O50" s="17"/>
      <c r="P50" s="17"/>
      <c r="Q50" s="17"/>
    </row>
    <row r="51" spans="1:17" ht="34.5" customHeight="1" x14ac:dyDescent="0.25">
      <c r="A51" s="1"/>
      <c r="B51" s="34"/>
      <c r="C51" s="35">
        <v>3</v>
      </c>
      <c r="D51" s="65" t="s">
        <v>46</v>
      </c>
      <c r="E51" s="66"/>
      <c r="F51" s="66"/>
      <c r="G51" s="66"/>
      <c r="H51" s="66"/>
      <c r="I51" s="67"/>
      <c r="J51" s="1"/>
      <c r="K51" s="16" t="s">
        <v>5</v>
      </c>
      <c r="L51" s="17">
        <f>IF($K$48&gt;=3,1,0)</f>
        <v>0</v>
      </c>
      <c r="M51" s="17"/>
      <c r="N51" s="17"/>
      <c r="O51" s="17"/>
      <c r="P51" s="17"/>
      <c r="Q51" s="17"/>
    </row>
    <row r="52" spans="1:17" ht="28.5" customHeight="1" x14ac:dyDescent="0.25">
      <c r="A52" s="1"/>
      <c r="B52" s="34"/>
      <c r="C52" s="35">
        <v>4</v>
      </c>
      <c r="D52" s="65" t="s">
        <v>47</v>
      </c>
      <c r="E52" s="66"/>
      <c r="F52" s="66"/>
      <c r="G52" s="66"/>
      <c r="H52" s="66"/>
      <c r="I52" s="67"/>
      <c r="J52" s="1"/>
      <c r="K52" s="16" t="s">
        <v>12</v>
      </c>
      <c r="L52" s="17">
        <f>IF($K$48&gt;=4,1,0)</f>
        <v>0</v>
      </c>
      <c r="M52" s="17"/>
      <c r="N52" s="17"/>
      <c r="O52" s="17"/>
      <c r="P52" s="17"/>
      <c r="Q52" s="17"/>
    </row>
    <row r="53" spans="1:17" ht="28.5" customHeight="1" x14ac:dyDescent="0.25">
      <c r="A53" s="1"/>
      <c r="B53" s="34"/>
      <c r="C53" s="35">
        <v>5</v>
      </c>
      <c r="D53" s="65" t="s">
        <v>48</v>
      </c>
      <c r="E53" s="66"/>
      <c r="F53" s="66"/>
      <c r="G53" s="66"/>
      <c r="H53" s="66"/>
      <c r="I53" s="67"/>
      <c r="J53" s="1"/>
      <c r="K53" s="16" t="s">
        <v>13</v>
      </c>
      <c r="L53" s="17">
        <f>IF($K$48&gt;=5,1,0)</f>
        <v>0</v>
      </c>
      <c r="M53" s="17"/>
      <c r="N53" s="17"/>
      <c r="O53" s="17"/>
      <c r="P53" s="17"/>
      <c r="Q53" s="17"/>
    </row>
    <row r="54" spans="1:17" x14ac:dyDescent="0.25">
      <c r="A54" s="1"/>
      <c r="B54" s="1"/>
      <c r="C54" s="1"/>
      <c r="D54" s="1"/>
      <c r="E54" s="1"/>
      <c r="F54" s="1"/>
      <c r="G54" s="1"/>
      <c r="H54" s="2"/>
      <c r="I54" s="2"/>
      <c r="J54" s="1"/>
      <c r="K54" s="16"/>
      <c r="L54" s="17"/>
      <c r="M54" s="17"/>
      <c r="N54" s="17"/>
      <c r="O54" s="17"/>
      <c r="P54" s="17"/>
      <c r="Q54" s="17"/>
    </row>
    <row r="55" spans="1:17" ht="28.5" customHeight="1" x14ac:dyDescent="0.25">
      <c r="A55" s="1"/>
      <c r="B55" s="64" t="s">
        <v>49</v>
      </c>
      <c r="C55" s="64"/>
      <c r="D55" s="73" t="str">
        <f>IF('Radio Data'!C5=0,"Ninguna respuesta",VLOOKUP(K48,C49:H53,2))</f>
        <v>Se ha completado la investigación de mercado de fuentes secundarias para demostrar la viabilidad comercial del producto / sistema y se ha demostrado la comprensión básica de productos / sistemas competidores o sustitutos.</v>
      </c>
      <c r="E55" s="74"/>
      <c r="F55" s="74"/>
      <c r="G55" s="74"/>
      <c r="H55" s="74"/>
      <c r="I55" s="75"/>
      <c r="J55" s="1"/>
      <c r="K55" s="16"/>
      <c r="L55" s="17"/>
      <c r="M55" s="17"/>
      <c r="N55" s="17"/>
      <c r="O55" s="17"/>
      <c r="P55" s="17"/>
      <c r="Q55" s="17"/>
    </row>
    <row r="56" spans="1:17" ht="15.95" customHeight="1" x14ac:dyDescent="0.25">
      <c r="A56" s="1"/>
      <c r="B56" s="1"/>
      <c r="C56" s="1"/>
      <c r="D56" s="1"/>
      <c r="E56" s="1"/>
      <c r="F56" s="1"/>
      <c r="G56" s="1"/>
      <c r="H56" s="2"/>
      <c r="I56" s="2"/>
      <c r="J56" s="1"/>
      <c r="K56" s="16"/>
      <c r="L56" s="17"/>
      <c r="M56" s="17"/>
      <c r="N56" s="17"/>
      <c r="O56" s="17"/>
      <c r="P56" s="17"/>
      <c r="Q56" s="17"/>
    </row>
    <row r="57" spans="1:17" ht="15.95" customHeight="1" x14ac:dyDescent="0.25">
      <c r="A57" s="1"/>
      <c r="B57" s="72" t="s">
        <v>50</v>
      </c>
      <c r="C57" s="66"/>
      <c r="D57" s="66"/>
      <c r="E57" s="66"/>
      <c r="F57" s="66"/>
      <c r="G57" s="66"/>
      <c r="H57" s="66"/>
      <c r="I57" s="67"/>
      <c r="J57" s="1"/>
      <c r="K57" s="16">
        <v>3</v>
      </c>
      <c r="L57" s="17"/>
      <c r="M57" s="17"/>
      <c r="N57" s="17"/>
      <c r="O57" s="17"/>
      <c r="P57" s="17"/>
      <c r="Q57" s="17"/>
    </row>
    <row r="58" spans="1:17" ht="28.5" customHeight="1" x14ac:dyDescent="0.25">
      <c r="A58" s="1"/>
      <c r="B58" s="34"/>
      <c r="C58" s="35">
        <v>1</v>
      </c>
      <c r="D58" s="65" t="s">
        <v>51</v>
      </c>
      <c r="E58" s="66"/>
      <c r="F58" s="66"/>
      <c r="G58" s="66"/>
      <c r="H58" s="66"/>
      <c r="I58" s="67"/>
      <c r="J58" s="1"/>
      <c r="K58" s="18" t="s">
        <v>10</v>
      </c>
      <c r="L58" s="17">
        <f>IF($K$57&gt;=1,1,0)</f>
        <v>1</v>
      </c>
      <c r="M58" s="17"/>
      <c r="N58" s="17"/>
      <c r="O58" s="17"/>
      <c r="P58" s="17"/>
      <c r="Q58" s="17"/>
    </row>
    <row r="59" spans="1:17" ht="28.5" customHeight="1" x14ac:dyDescent="0.25">
      <c r="A59" s="1"/>
      <c r="B59" s="34"/>
      <c r="C59" s="35">
        <v>2</v>
      </c>
      <c r="D59" s="65" t="s">
        <v>52</v>
      </c>
      <c r="E59" s="66"/>
      <c r="F59" s="66"/>
      <c r="G59" s="66"/>
      <c r="H59" s="66"/>
      <c r="I59" s="67"/>
      <c r="J59" s="1"/>
      <c r="K59" s="18" t="s">
        <v>14</v>
      </c>
      <c r="L59" s="17">
        <f>IF($K$57&gt;=2,1,0)</f>
        <v>1</v>
      </c>
      <c r="M59" s="17"/>
      <c r="N59" s="17"/>
      <c r="O59" s="17"/>
      <c r="P59" s="17"/>
      <c r="Q59" s="17"/>
    </row>
    <row r="60" spans="1:17" ht="28.5" customHeight="1" x14ac:dyDescent="0.25">
      <c r="A60" s="1"/>
      <c r="B60" s="34"/>
      <c r="C60" s="35">
        <v>3</v>
      </c>
      <c r="D60" s="65" t="s">
        <v>53</v>
      </c>
      <c r="E60" s="66"/>
      <c r="F60" s="66"/>
      <c r="G60" s="66"/>
      <c r="H60" s="66"/>
      <c r="I60" s="67"/>
      <c r="J60" s="1"/>
      <c r="K60" s="18" t="s">
        <v>15</v>
      </c>
      <c r="L60" s="17">
        <f>IF($K$57&gt;=3,1,0)</f>
        <v>1</v>
      </c>
      <c r="M60" s="17"/>
      <c r="N60" s="17"/>
      <c r="O60" s="17"/>
      <c r="P60" s="17"/>
      <c r="Q60" s="17"/>
    </row>
    <row r="61" spans="1:17" ht="28.5" customHeight="1" x14ac:dyDescent="0.25">
      <c r="A61" s="1"/>
      <c r="B61" s="34"/>
      <c r="C61" s="35">
        <v>4</v>
      </c>
      <c r="D61" s="65" t="s">
        <v>54</v>
      </c>
      <c r="E61" s="66"/>
      <c r="F61" s="66"/>
      <c r="G61" s="66"/>
      <c r="H61" s="66"/>
      <c r="I61" s="67"/>
      <c r="J61" s="1"/>
      <c r="K61" s="18" t="s">
        <v>16</v>
      </c>
      <c r="L61" s="17">
        <f>IF($K$57&gt;=4,1,0)</f>
        <v>0</v>
      </c>
      <c r="M61" s="17"/>
      <c r="N61" s="17"/>
      <c r="O61" s="17"/>
      <c r="P61" s="17"/>
      <c r="Q61" s="17"/>
    </row>
    <row r="62" spans="1:17" ht="28.5" customHeight="1" x14ac:dyDescent="0.25">
      <c r="A62" s="1"/>
      <c r="B62" s="34"/>
      <c r="C62" s="35">
        <v>5</v>
      </c>
      <c r="D62" s="65" t="s">
        <v>55</v>
      </c>
      <c r="E62" s="66"/>
      <c r="F62" s="66"/>
      <c r="G62" s="66"/>
      <c r="H62" s="66"/>
      <c r="I62" s="67"/>
      <c r="J62" s="1"/>
      <c r="K62" s="18" t="s">
        <v>17</v>
      </c>
      <c r="L62" s="17">
        <f>IF($K$57&gt;=5,1,0)</f>
        <v>0</v>
      </c>
      <c r="M62" s="17"/>
      <c r="N62" s="17"/>
      <c r="O62" s="17"/>
      <c r="P62" s="17"/>
      <c r="Q62" s="17"/>
    </row>
    <row r="63" spans="1:17" ht="15.95" customHeight="1" x14ac:dyDescent="0.25">
      <c r="A63" s="1"/>
      <c r="B63" s="1"/>
      <c r="C63" s="1"/>
      <c r="D63" s="1"/>
      <c r="E63" s="1"/>
      <c r="F63" s="1"/>
      <c r="G63" s="1"/>
      <c r="H63" s="2"/>
      <c r="I63" s="2"/>
      <c r="J63" s="1"/>
      <c r="K63" s="16"/>
      <c r="L63" s="17"/>
      <c r="M63" s="17"/>
      <c r="N63" s="17"/>
      <c r="O63" s="17"/>
      <c r="P63" s="17"/>
      <c r="Q63" s="17"/>
    </row>
    <row r="64" spans="1:17" ht="28.5" customHeight="1" x14ac:dyDescent="0.25">
      <c r="A64" s="1"/>
      <c r="B64" s="64" t="s">
        <v>49</v>
      </c>
      <c r="C64" s="64"/>
      <c r="D64" s="73" t="str">
        <f>IF('Radio Data'!C6=0,"Ninguna respuesta",VLOOKUP(K57,C58:H62,2))</f>
        <v>Solo dirigen la empresa los fundadores técnicos o no técnicos con asistencia de asesores / mentores externos y / o incubadoras / aceleradoras</v>
      </c>
      <c r="E64" s="74"/>
      <c r="F64" s="74"/>
      <c r="G64" s="74"/>
      <c r="H64" s="74"/>
      <c r="I64" s="74"/>
      <c r="J64" s="1"/>
      <c r="K64" s="16"/>
      <c r="L64" s="17"/>
      <c r="M64" s="17"/>
      <c r="N64" s="17"/>
      <c r="O64" s="17"/>
      <c r="P64" s="17"/>
      <c r="Q64" s="17"/>
    </row>
    <row r="65" spans="1:17" ht="15.95" customHeight="1" x14ac:dyDescent="0.25">
      <c r="A65" s="1"/>
      <c r="B65" s="1"/>
      <c r="C65" s="1"/>
      <c r="D65" s="1"/>
      <c r="E65" s="1"/>
      <c r="F65" s="1"/>
      <c r="G65" s="1"/>
      <c r="H65" s="2"/>
      <c r="I65" s="2"/>
      <c r="J65" s="1"/>
      <c r="K65" s="16"/>
      <c r="L65" s="17"/>
      <c r="M65" s="17"/>
      <c r="N65" s="17"/>
      <c r="O65" s="17"/>
      <c r="P65" s="17"/>
      <c r="Q65" s="17"/>
    </row>
    <row r="66" spans="1:17" ht="15.95" customHeight="1" x14ac:dyDescent="0.25">
      <c r="A66" s="1"/>
      <c r="B66" s="72" t="s">
        <v>57</v>
      </c>
      <c r="C66" s="66"/>
      <c r="D66" s="66"/>
      <c r="E66" s="66"/>
      <c r="F66" s="66"/>
      <c r="G66" s="66"/>
      <c r="H66" s="66"/>
      <c r="I66" s="67"/>
      <c r="J66" s="1"/>
      <c r="K66" s="16">
        <v>2</v>
      </c>
      <c r="L66" s="17"/>
      <c r="M66" s="17"/>
      <c r="N66" s="17"/>
      <c r="O66" s="17"/>
      <c r="P66" s="17"/>
      <c r="Q66" s="17"/>
    </row>
    <row r="67" spans="1:17" ht="28.5" customHeight="1" x14ac:dyDescent="0.25">
      <c r="A67" s="1"/>
      <c r="B67" s="34"/>
      <c r="C67" s="35">
        <v>1</v>
      </c>
      <c r="D67" s="65" t="s">
        <v>56</v>
      </c>
      <c r="E67" s="66"/>
      <c r="F67" s="66"/>
      <c r="G67" s="66"/>
      <c r="H67" s="66"/>
      <c r="I67" s="67"/>
      <c r="J67" s="1"/>
      <c r="K67" s="16" t="s">
        <v>5</v>
      </c>
      <c r="L67" s="17">
        <f>IF($K$66&gt;=1,1,0)</f>
        <v>1</v>
      </c>
      <c r="M67" s="17"/>
      <c r="N67" s="17"/>
      <c r="O67" s="17"/>
      <c r="P67" s="17"/>
      <c r="Q67" s="17"/>
    </row>
    <row r="68" spans="1:17" ht="28.5" customHeight="1" x14ac:dyDescent="0.25">
      <c r="A68" s="1"/>
      <c r="B68" s="34"/>
      <c r="C68" s="35">
        <v>2</v>
      </c>
      <c r="D68" s="65" t="s">
        <v>61</v>
      </c>
      <c r="E68" s="66"/>
      <c r="F68" s="66"/>
      <c r="G68" s="66"/>
      <c r="H68" s="66"/>
      <c r="I68" s="67"/>
      <c r="J68" s="1"/>
      <c r="K68" s="16" t="s">
        <v>12</v>
      </c>
      <c r="L68" s="17">
        <f>IF($K$66&gt;=2,1,0)</f>
        <v>1</v>
      </c>
      <c r="M68" s="17"/>
      <c r="N68" s="17"/>
      <c r="O68" s="17"/>
      <c r="P68" s="17"/>
      <c r="Q68" s="17"/>
    </row>
    <row r="69" spans="1:17" ht="28.5" customHeight="1" x14ac:dyDescent="0.25">
      <c r="A69" s="1"/>
      <c r="B69" s="34"/>
      <c r="C69" s="35">
        <v>3</v>
      </c>
      <c r="D69" s="65" t="s">
        <v>60</v>
      </c>
      <c r="E69" s="66"/>
      <c r="F69" s="66"/>
      <c r="G69" s="66"/>
      <c r="H69" s="66"/>
      <c r="I69" s="67"/>
      <c r="J69" s="1"/>
      <c r="K69" s="16" t="s">
        <v>13</v>
      </c>
      <c r="L69" s="17">
        <f>IF($K$66&gt;=3,1,0)</f>
        <v>0</v>
      </c>
      <c r="M69" s="17"/>
      <c r="N69" s="17"/>
      <c r="O69" s="17"/>
      <c r="P69" s="17"/>
      <c r="Q69" s="17"/>
    </row>
    <row r="70" spans="1:17" ht="28.5" customHeight="1" x14ac:dyDescent="0.25">
      <c r="A70" s="1"/>
      <c r="B70" s="34"/>
      <c r="C70" s="35">
        <v>4</v>
      </c>
      <c r="D70" s="65" t="s">
        <v>59</v>
      </c>
      <c r="E70" s="66"/>
      <c r="F70" s="66"/>
      <c r="G70" s="66"/>
      <c r="H70" s="66"/>
      <c r="I70" s="67"/>
      <c r="J70" s="1"/>
      <c r="K70" s="16" t="s">
        <v>18</v>
      </c>
      <c r="L70" s="17">
        <f>IF($K$66&gt;=4,1,0)</f>
        <v>0</v>
      </c>
      <c r="M70" s="17"/>
      <c r="N70" s="17"/>
      <c r="O70" s="17"/>
      <c r="P70" s="17"/>
      <c r="Q70" s="17"/>
    </row>
    <row r="71" spans="1:17" ht="28.5" customHeight="1" x14ac:dyDescent="0.25">
      <c r="A71" s="1"/>
      <c r="B71" s="34"/>
      <c r="C71" s="35">
        <v>5</v>
      </c>
      <c r="D71" s="65" t="s">
        <v>58</v>
      </c>
      <c r="E71" s="66"/>
      <c r="F71" s="66"/>
      <c r="G71" s="66"/>
      <c r="H71" s="66"/>
      <c r="I71" s="67"/>
      <c r="J71" s="1"/>
      <c r="K71" s="16" t="s">
        <v>19</v>
      </c>
      <c r="L71" s="17">
        <f>IF($K$66&gt;=5,1,0)</f>
        <v>0</v>
      </c>
      <c r="M71" s="17"/>
      <c r="N71" s="17"/>
      <c r="O71" s="17"/>
      <c r="P71" s="17"/>
      <c r="Q71" s="17"/>
    </row>
    <row r="72" spans="1:17" ht="15.95" customHeight="1" x14ac:dyDescent="0.25">
      <c r="A72" s="1"/>
      <c r="B72" s="1"/>
      <c r="C72" s="1"/>
      <c r="D72" s="1"/>
      <c r="E72" s="1"/>
      <c r="F72" s="1"/>
      <c r="G72" s="1"/>
      <c r="H72" s="2"/>
      <c r="I72" s="2"/>
      <c r="J72" s="1"/>
      <c r="K72" s="16"/>
      <c r="L72" s="17"/>
      <c r="M72" s="17"/>
      <c r="N72" s="17"/>
      <c r="O72" s="17"/>
      <c r="P72" s="17"/>
      <c r="Q72" s="17"/>
    </row>
    <row r="73" spans="1:17" ht="28.5" customHeight="1" x14ac:dyDescent="0.25">
      <c r="A73" s="1"/>
      <c r="B73" s="64" t="s">
        <v>49</v>
      </c>
      <c r="C73" s="64"/>
      <c r="D73" s="73" t="str">
        <f>IF('Radio Data'!C7=0,"Ninguna respuesta",VLOOKUP(K66,C67:H71,2))</f>
        <v>Se han entrevistado los clientes / aliados para comprender sus dolores / deseos / necesidades, y el modelo de negocios y la propuesta de valor se han refinado en función de los comentarios de clientes / aliados.</v>
      </c>
      <c r="E73" s="74"/>
      <c r="F73" s="74"/>
      <c r="G73" s="74"/>
      <c r="H73" s="74"/>
      <c r="I73" s="74"/>
      <c r="J73" s="1"/>
      <c r="K73" s="16"/>
      <c r="L73" s="17"/>
      <c r="M73" s="17"/>
      <c r="N73" s="17"/>
      <c r="O73" s="17"/>
      <c r="P73" s="17"/>
      <c r="Q73" s="17"/>
    </row>
    <row r="74" spans="1:17" ht="15.95" customHeight="1" x14ac:dyDescent="0.25">
      <c r="A74" s="1"/>
      <c r="B74" s="1"/>
      <c r="C74" s="1"/>
      <c r="D74" s="1"/>
      <c r="E74" s="1"/>
      <c r="F74" s="1"/>
      <c r="G74" s="1"/>
      <c r="H74" s="2"/>
      <c r="I74" s="2"/>
      <c r="J74" s="1"/>
      <c r="K74" s="16"/>
      <c r="L74" s="17"/>
      <c r="M74" s="17"/>
      <c r="N74" s="17"/>
      <c r="O74" s="17"/>
      <c r="P74" s="17"/>
      <c r="Q74" s="17"/>
    </row>
    <row r="75" spans="1:17" ht="15.95" customHeight="1" x14ac:dyDescent="0.25">
      <c r="A75" s="1"/>
      <c r="B75" s="72" t="s">
        <v>62</v>
      </c>
      <c r="C75" s="66"/>
      <c r="D75" s="66"/>
      <c r="E75" s="66"/>
      <c r="F75" s="66"/>
      <c r="G75" s="66"/>
      <c r="H75" s="66"/>
      <c r="I75" s="67"/>
      <c r="J75" s="1"/>
      <c r="K75" s="16">
        <v>1</v>
      </c>
      <c r="L75" s="17"/>
      <c r="M75" s="17"/>
      <c r="N75" s="17"/>
      <c r="O75" s="17"/>
      <c r="P75" s="17"/>
      <c r="Q75" s="17"/>
    </row>
    <row r="76" spans="1:17" ht="28.5" customHeight="1" x14ac:dyDescent="0.25">
      <c r="A76" s="1"/>
      <c r="B76" s="34"/>
      <c r="C76" s="35">
        <v>1</v>
      </c>
      <c r="D76" s="65" t="s">
        <v>65</v>
      </c>
      <c r="E76" s="66"/>
      <c r="F76" s="66"/>
      <c r="G76" s="66"/>
      <c r="H76" s="66"/>
      <c r="I76" s="67"/>
      <c r="J76" s="1"/>
      <c r="K76" s="16" t="s">
        <v>12</v>
      </c>
      <c r="L76" s="17">
        <f>IF($K$75&gt;=1,1,0)</f>
        <v>1</v>
      </c>
      <c r="M76" s="17"/>
      <c r="N76" s="17"/>
      <c r="O76" s="17"/>
      <c r="P76" s="17"/>
      <c r="Q76" s="17"/>
    </row>
    <row r="77" spans="1:17" ht="28.5" customHeight="1" x14ac:dyDescent="0.25">
      <c r="A77" s="1"/>
      <c r="B77" s="34"/>
      <c r="C77" s="35">
        <v>2</v>
      </c>
      <c r="D77" s="65" t="s">
        <v>66</v>
      </c>
      <c r="E77" s="66"/>
      <c r="F77" s="66"/>
      <c r="G77" s="66"/>
      <c r="H77" s="66"/>
      <c r="I77" s="67"/>
      <c r="J77" s="1"/>
      <c r="K77" s="16" t="s">
        <v>13</v>
      </c>
      <c r="L77" s="17">
        <f>IF($K$75&gt;=2,1,0)</f>
        <v>0</v>
      </c>
      <c r="M77" s="17"/>
      <c r="N77" s="17"/>
      <c r="O77" s="17"/>
      <c r="P77" s="17"/>
      <c r="Q77" s="17"/>
    </row>
    <row r="78" spans="1:17" ht="28.5" customHeight="1" x14ac:dyDescent="0.25">
      <c r="A78" s="1"/>
      <c r="B78" s="34"/>
      <c r="C78" s="35">
        <v>3</v>
      </c>
      <c r="D78" s="65" t="s">
        <v>67</v>
      </c>
      <c r="E78" s="66"/>
      <c r="F78" s="66"/>
      <c r="G78" s="66"/>
      <c r="H78" s="66"/>
      <c r="I78" s="67"/>
      <c r="J78" s="1"/>
      <c r="K78" s="16" t="s">
        <v>19</v>
      </c>
      <c r="L78" s="17">
        <f>IF($K$75&gt;=3,1,0)</f>
        <v>0</v>
      </c>
      <c r="M78" s="17"/>
      <c r="N78" s="17"/>
      <c r="O78" s="17"/>
      <c r="P78" s="17"/>
      <c r="Q78" s="17"/>
    </row>
    <row r="79" spans="1:17" ht="28.5" customHeight="1" x14ac:dyDescent="0.25">
      <c r="A79" s="1"/>
      <c r="B79" s="34"/>
      <c r="C79" s="35">
        <v>4</v>
      </c>
      <c r="D79" s="65" t="s">
        <v>68</v>
      </c>
      <c r="E79" s="66"/>
      <c r="F79" s="66"/>
      <c r="G79" s="66"/>
      <c r="H79" s="66"/>
      <c r="I79" s="67"/>
      <c r="J79" s="1"/>
      <c r="K79" s="16" t="s">
        <v>21</v>
      </c>
      <c r="L79" s="17">
        <f>IF($K$75&gt;=4,1,0)</f>
        <v>0</v>
      </c>
      <c r="M79" s="17"/>
      <c r="N79" s="17"/>
      <c r="O79" s="17"/>
      <c r="P79" s="17"/>
      <c r="Q79" s="17"/>
    </row>
    <row r="80" spans="1:17" ht="28.5" customHeight="1" x14ac:dyDescent="0.25">
      <c r="A80" s="1"/>
      <c r="B80" s="34"/>
      <c r="C80" s="35">
        <v>5</v>
      </c>
      <c r="D80" s="65" t="s">
        <v>63</v>
      </c>
      <c r="E80" s="66"/>
      <c r="F80" s="66"/>
      <c r="G80" s="66"/>
      <c r="H80" s="66"/>
      <c r="I80" s="67"/>
      <c r="J80" s="1"/>
      <c r="K80" s="16" t="s">
        <v>22</v>
      </c>
      <c r="L80" s="17">
        <f>IF($K$75&gt;=5,1,0)</f>
        <v>0</v>
      </c>
      <c r="M80" s="17"/>
      <c r="N80" s="17"/>
      <c r="O80" s="17"/>
      <c r="P80" s="17"/>
      <c r="Q80" s="17"/>
    </row>
    <row r="81" spans="1:17" ht="15.95" customHeight="1" x14ac:dyDescent="0.25">
      <c r="A81" s="1"/>
      <c r="B81" s="1"/>
      <c r="C81" s="1"/>
      <c r="D81" s="1"/>
      <c r="E81" s="1"/>
      <c r="F81" s="1"/>
      <c r="G81" s="1"/>
      <c r="H81" s="2"/>
      <c r="I81" s="2"/>
      <c r="J81" s="1"/>
      <c r="K81" s="16"/>
      <c r="L81" s="17"/>
      <c r="M81" s="17"/>
      <c r="N81" s="17"/>
      <c r="O81" s="17"/>
      <c r="P81" s="17"/>
      <c r="Q81" s="17"/>
    </row>
    <row r="82" spans="1:17" ht="28.5" customHeight="1" x14ac:dyDescent="0.25">
      <c r="A82" s="1"/>
      <c r="B82" s="64" t="s">
        <v>49</v>
      </c>
      <c r="C82" s="64"/>
      <c r="D82" s="73" t="str">
        <f>IF('Radio Data'!C8=0,"Ninguna respuesta",VLOOKUP(K75,C76:H80,2))</f>
        <v>Los posibles proveedores, aliados y clientes se han identificado y mapeado en un análisis de cadena de valor inicial</v>
      </c>
      <c r="E82" s="74"/>
      <c r="F82" s="74"/>
      <c r="G82" s="74"/>
      <c r="H82" s="74"/>
      <c r="I82" s="75"/>
      <c r="J82" s="1"/>
      <c r="K82" s="16"/>
      <c r="L82" s="17"/>
      <c r="M82" s="17"/>
      <c r="N82" s="17"/>
      <c r="O82" s="17"/>
      <c r="P82" s="17"/>
      <c r="Q82" s="17"/>
    </row>
    <row r="83" spans="1:17" ht="15.95" customHeight="1" x14ac:dyDescent="0.25">
      <c r="A83" s="1"/>
      <c r="B83" s="1"/>
      <c r="C83" s="1"/>
      <c r="D83" s="1"/>
      <c r="E83" s="1"/>
      <c r="F83" s="1"/>
      <c r="G83" s="1"/>
      <c r="H83" s="2"/>
      <c r="I83" s="2"/>
      <c r="J83" s="1"/>
    </row>
    <row r="84" spans="1:17" x14ac:dyDescent="0.25">
      <c r="A84" s="1"/>
      <c r="B84" s="1"/>
      <c r="C84" s="1"/>
      <c r="D84" s="1"/>
      <c r="E84" s="1"/>
      <c r="F84" s="1"/>
      <c r="G84" s="1"/>
      <c r="H84" s="2"/>
      <c r="I84" s="2"/>
      <c r="J84" s="1"/>
      <c r="K84" s="19"/>
      <c r="L84" s="1"/>
      <c r="M84" s="1"/>
      <c r="N84" s="1"/>
      <c r="O84" s="1"/>
      <c r="P84" s="1"/>
      <c r="Q84" s="1"/>
    </row>
    <row r="85" spans="1:17" x14ac:dyDescent="0.25">
      <c r="A85" s="1"/>
      <c r="B85" s="1"/>
      <c r="C85" s="1"/>
      <c r="D85" s="1"/>
      <c r="E85" s="1"/>
      <c r="F85" s="1"/>
      <c r="G85" s="1"/>
      <c r="H85" s="2"/>
      <c r="I85" s="2"/>
      <c r="J85" s="1"/>
      <c r="K85" s="19"/>
      <c r="L85" s="1"/>
      <c r="M85" s="1"/>
      <c r="N85" s="1"/>
      <c r="O85" s="1"/>
      <c r="P85" s="1"/>
      <c r="Q85" s="1"/>
    </row>
    <row r="86" spans="1:17" x14ac:dyDescent="0.25">
      <c r="A86" s="1"/>
      <c r="B86" s="1"/>
      <c r="C86" s="1"/>
      <c r="D86" s="1"/>
      <c r="E86" s="1"/>
      <c r="F86" s="1"/>
      <c r="G86" s="1"/>
      <c r="H86" s="2"/>
      <c r="I86" s="2"/>
      <c r="J86" s="1"/>
      <c r="K86" s="19"/>
      <c r="L86" s="1"/>
      <c r="M86" s="1"/>
      <c r="N86" s="1"/>
      <c r="O86" s="1"/>
      <c r="P86" s="1"/>
      <c r="Q86" s="1"/>
    </row>
    <row r="87" spans="1:17" x14ac:dyDescent="0.25">
      <c r="A87" s="1"/>
      <c r="B87" s="1"/>
      <c r="C87" s="1"/>
      <c r="D87" s="1"/>
      <c r="E87" s="1"/>
      <c r="F87" s="1"/>
      <c r="G87" s="1"/>
      <c r="H87" s="2"/>
      <c r="I87" s="2"/>
      <c r="J87" s="1"/>
      <c r="K87" s="19"/>
      <c r="L87" s="1"/>
      <c r="M87" s="1"/>
      <c r="N87" s="1"/>
      <c r="O87" s="1"/>
      <c r="P87" s="1"/>
      <c r="Q87" s="1"/>
    </row>
  </sheetData>
  <sheetProtection algorithmName="SHA-512" hashValue="ozFFdgr/7dkdwaYBR5VFEpYbhboD+FWqrHmD0BfnbAZBGzJrgJczHcWOxSU6DfBgMYwDJOwX2sEAZzlpRLyGkA==" saltValue="3rvcQ/jpGGrm4PNurbXRvw==" spinCount="100000" sheet="1" formatCells="0" formatColumns="0" formatRows="0" insertColumns="0" insertRows="0" insertHyperlinks="0" deleteColumns="0" deleteRows="0" sort="0" autoFilter="0" pivotTables="0"/>
  <mergeCells count="62">
    <mergeCell ref="B12:I12"/>
    <mergeCell ref="B21:I21"/>
    <mergeCell ref="D22:I22"/>
    <mergeCell ref="B37:C37"/>
    <mergeCell ref="D23:I23"/>
    <mergeCell ref="D24:I24"/>
    <mergeCell ref="D25:I25"/>
    <mergeCell ref="D26:I26"/>
    <mergeCell ref="D28:I28"/>
    <mergeCell ref="B30:I30"/>
    <mergeCell ref="D31:I31"/>
    <mergeCell ref="D32:I32"/>
    <mergeCell ref="D33:I33"/>
    <mergeCell ref="D34:I34"/>
    <mergeCell ref="D35:I35"/>
    <mergeCell ref="D51:I51"/>
    <mergeCell ref="D46:I46"/>
    <mergeCell ref="D44:I44"/>
    <mergeCell ref="D50:I50"/>
    <mergeCell ref="B39:I39"/>
    <mergeCell ref="D40:I40"/>
    <mergeCell ref="D41:I41"/>
    <mergeCell ref="D60:I60"/>
    <mergeCell ref="D61:I61"/>
    <mergeCell ref="D62:I62"/>
    <mergeCell ref="B57:I57"/>
    <mergeCell ref="D58:I58"/>
    <mergeCell ref="D59:I59"/>
    <mergeCell ref="D82:I82"/>
    <mergeCell ref="B75:I75"/>
    <mergeCell ref="D76:I76"/>
    <mergeCell ref="D77:I77"/>
    <mergeCell ref="D78:I78"/>
    <mergeCell ref="D79:I79"/>
    <mergeCell ref="D80:I80"/>
    <mergeCell ref="B82:C82"/>
    <mergeCell ref="D71:I71"/>
    <mergeCell ref="D73:I73"/>
    <mergeCell ref="B64:C64"/>
    <mergeCell ref="B73:C73"/>
    <mergeCell ref="D67:I67"/>
    <mergeCell ref="D70:I70"/>
    <mergeCell ref="D64:I64"/>
    <mergeCell ref="B66:I66"/>
    <mergeCell ref="D68:I68"/>
    <mergeCell ref="D69:I69"/>
    <mergeCell ref="P22:Q22"/>
    <mergeCell ref="N22:O22"/>
    <mergeCell ref="B55:C55"/>
    <mergeCell ref="D43:I43"/>
    <mergeCell ref="A5:J5"/>
    <mergeCell ref="B8:I8"/>
    <mergeCell ref="B10:I10"/>
    <mergeCell ref="B48:I48"/>
    <mergeCell ref="D49:I49"/>
    <mergeCell ref="B46:C46"/>
    <mergeCell ref="D37:I37"/>
    <mergeCell ref="D42:I42"/>
    <mergeCell ref="B28:C28"/>
    <mergeCell ref="D52:I52"/>
    <mergeCell ref="D53:I53"/>
    <mergeCell ref="D55:I55"/>
  </mergeCells>
  <pageMargins left="0.70866141732283461" right="0.70866141732283461" top="0.74803149606299213" bottom="0.74803149606299213" header="0.31496062992125984" footer="0.31496062992125984"/>
  <pageSetup scale="68"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Group Box 1">
              <controlPr locked="0" defaultSize="0" autoFill="0" autoPict="0">
                <anchor moveWithCells="1">
                  <from>
                    <xdr:col>1</xdr:col>
                    <xdr:colOff>0</xdr:colOff>
                    <xdr:row>21</xdr:row>
                    <xdr:rowOff>0</xdr:rowOff>
                  </from>
                  <to>
                    <xdr:col>2</xdr:col>
                    <xdr:colOff>0</xdr:colOff>
                    <xdr:row>26</xdr:row>
                    <xdr:rowOff>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xdr:col>
                    <xdr:colOff>133350</xdr:colOff>
                    <xdr:row>21</xdr:row>
                    <xdr:rowOff>85725</xdr:rowOff>
                  </from>
                  <to>
                    <xdr:col>1</xdr:col>
                    <xdr:colOff>438150</xdr:colOff>
                    <xdr:row>21</xdr:row>
                    <xdr:rowOff>304800</xdr:rowOff>
                  </to>
                </anchor>
              </controlPr>
            </control>
          </mc:Choice>
        </mc:AlternateContent>
        <mc:AlternateContent xmlns:mc="http://schemas.openxmlformats.org/markup-compatibility/2006">
          <mc:Choice Requires="x14">
            <control shapeId="2055" r:id="rId6" name="Option Button 7">
              <controlPr defaultSize="0" autoFill="0" autoLine="0" autoPict="0">
                <anchor moveWithCells="1">
                  <from>
                    <xdr:col>1</xdr:col>
                    <xdr:colOff>133350</xdr:colOff>
                    <xdr:row>22</xdr:row>
                    <xdr:rowOff>76200</xdr:rowOff>
                  </from>
                  <to>
                    <xdr:col>1</xdr:col>
                    <xdr:colOff>438150</xdr:colOff>
                    <xdr:row>22</xdr:row>
                    <xdr:rowOff>295275</xdr:rowOff>
                  </to>
                </anchor>
              </controlPr>
            </control>
          </mc:Choice>
        </mc:AlternateContent>
        <mc:AlternateContent xmlns:mc="http://schemas.openxmlformats.org/markup-compatibility/2006">
          <mc:Choice Requires="x14">
            <control shapeId="2056" r:id="rId7" name="Option Button 8">
              <controlPr defaultSize="0" autoFill="0" autoLine="0" autoPict="0">
                <anchor moveWithCells="1">
                  <from>
                    <xdr:col>1</xdr:col>
                    <xdr:colOff>133350</xdr:colOff>
                    <xdr:row>23</xdr:row>
                    <xdr:rowOff>76200</xdr:rowOff>
                  </from>
                  <to>
                    <xdr:col>1</xdr:col>
                    <xdr:colOff>438150</xdr:colOff>
                    <xdr:row>23</xdr:row>
                    <xdr:rowOff>295275</xdr:rowOff>
                  </to>
                </anchor>
              </controlPr>
            </control>
          </mc:Choice>
        </mc:AlternateContent>
        <mc:AlternateContent xmlns:mc="http://schemas.openxmlformats.org/markup-compatibility/2006">
          <mc:Choice Requires="x14">
            <control shapeId="2057" r:id="rId8" name="Option Button 9">
              <controlPr defaultSize="0" autoFill="0" autoLine="0" autoPict="0">
                <anchor moveWithCells="1">
                  <from>
                    <xdr:col>1</xdr:col>
                    <xdr:colOff>133350</xdr:colOff>
                    <xdr:row>24</xdr:row>
                    <xdr:rowOff>66675</xdr:rowOff>
                  </from>
                  <to>
                    <xdr:col>1</xdr:col>
                    <xdr:colOff>438150</xdr:colOff>
                    <xdr:row>24</xdr:row>
                    <xdr:rowOff>295275</xdr:rowOff>
                  </to>
                </anchor>
              </controlPr>
            </control>
          </mc:Choice>
        </mc:AlternateContent>
        <mc:AlternateContent xmlns:mc="http://schemas.openxmlformats.org/markup-compatibility/2006">
          <mc:Choice Requires="x14">
            <control shapeId="2058" r:id="rId9" name="Option Button 10">
              <controlPr defaultSize="0" autoFill="0" autoLine="0" autoPict="0">
                <anchor moveWithCells="1">
                  <from>
                    <xdr:col>1</xdr:col>
                    <xdr:colOff>142875</xdr:colOff>
                    <xdr:row>25</xdr:row>
                    <xdr:rowOff>66675</xdr:rowOff>
                  </from>
                  <to>
                    <xdr:col>1</xdr:col>
                    <xdr:colOff>447675</xdr:colOff>
                    <xdr:row>25</xdr:row>
                    <xdr:rowOff>295275</xdr:rowOff>
                  </to>
                </anchor>
              </controlPr>
            </control>
          </mc:Choice>
        </mc:AlternateContent>
        <mc:AlternateContent xmlns:mc="http://schemas.openxmlformats.org/markup-compatibility/2006">
          <mc:Choice Requires="x14">
            <control shapeId="2066" r:id="rId10" name="Option Button 18">
              <controlPr defaultSize="0" autoFill="0" autoLine="0" autoPict="0">
                <anchor moveWithCells="1">
                  <from>
                    <xdr:col>1</xdr:col>
                    <xdr:colOff>114300</xdr:colOff>
                    <xdr:row>30</xdr:row>
                    <xdr:rowOff>85725</xdr:rowOff>
                  </from>
                  <to>
                    <xdr:col>1</xdr:col>
                    <xdr:colOff>419100</xdr:colOff>
                    <xdr:row>30</xdr:row>
                    <xdr:rowOff>304800</xdr:rowOff>
                  </to>
                </anchor>
              </controlPr>
            </control>
          </mc:Choice>
        </mc:AlternateContent>
        <mc:AlternateContent xmlns:mc="http://schemas.openxmlformats.org/markup-compatibility/2006">
          <mc:Choice Requires="x14">
            <control shapeId="2067" r:id="rId11" name="Option Button 19">
              <controlPr defaultSize="0" autoFill="0" autoLine="0" autoPict="0">
                <anchor moveWithCells="1">
                  <from>
                    <xdr:col>1</xdr:col>
                    <xdr:colOff>114300</xdr:colOff>
                    <xdr:row>31</xdr:row>
                    <xdr:rowOff>76200</xdr:rowOff>
                  </from>
                  <to>
                    <xdr:col>1</xdr:col>
                    <xdr:colOff>419100</xdr:colOff>
                    <xdr:row>31</xdr:row>
                    <xdr:rowOff>295275</xdr:rowOff>
                  </to>
                </anchor>
              </controlPr>
            </control>
          </mc:Choice>
        </mc:AlternateContent>
        <mc:AlternateContent xmlns:mc="http://schemas.openxmlformats.org/markup-compatibility/2006">
          <mc:Choice Requires="x14">
            <control shapeId="2068" r:id="rId12" name="Option Button 20">
              <controlPr defaultSize="0" autoFill="0" autoLine="0" autoPict="0">
                <anchor moveWithCells="1">
                  <from>
                    <xdr:col>1</xdr:col>
                    <xdr:colOff>114300</xdr:colOff>
                    <xdr:row>32</xdr:row>
                    <xdr:rowOff>76200</xdr:rowOff>
                  </from>
                  <to>
                    <xdr:col>1</xdr:col>
                    <xdr:colOff>419100</xdr:colOff>
                    <xdr:row>32</xdr:row>
                    <xdr:rowOff>295275</xdr:rowOff>
                  </to>
                </anchor>
              </controlPr>
            </control>
          </mc:Choice>
        </mc:AlternateContent>
        <mc:AlternateContent xmlns:mc="http://schemas.openxmlformats.org/markup-compatibility/2006">
          <mc:Choice Requires="x14">
            <control shapeId="2069" r:id="rId13" name="Option Button 21">
              <controlPr defaultSize="0" autoFill="0" autoLine="0" autoPict="0">
                <anchor moveWithCells="1">
                  <from>
                    <xdr:col>1</xdr:col>
                    <xdr:colOff>114300</xdr:colOff>
                    <xdr:row>33</xdr:row>
                    <xdr:rowOff>66675</xdr:rowOff>
                  </from>
                  <to>
                    <xdr:col>1</xdr:col>
                    <xdr:colOff>419100</xdr:colOff>
                    <xdr:row>33</xdr:row>
                    <xdr:rowOff>295275</xdr:rowOff>
                  </to>
                </anchor>
              </controlPr>
            </control>
          </mc:Choice>
        </mc:AlternateContent>
        <mc:AlternateContent xmlns:mc="http://schemas.openxmlformats.org/markup-compatibility/2006">
          <mc:Choice Requires="x14">
            <control shapeId="2070" r:id="rId14" name="Option Button 22">
              <controlPr defaultSize="0" autoFill="0" autoLine="0" autoPict="0">
                <anchor moveWithCells="1">
                  <from>
                    <xdr:col>1</xdr:col>
                    <xdr:colOff>123825</xdr:colOff>
                    <xdr:row>34</xdr:row>
                    <xdr:rowOff>66675</xdr:rowOff>
                  </from>
                  <to>
                    <xdr:col>1</xdr:col>
                    <xdr:colOff>428625</xdr:colOff>
                    <xdr:row>34</xdr:row>
                    <xdr:rowOff>295275</xdr:rowOff>
                  </to>
                </anchor>
              </controlPr>
            </control>
          </mc:Choice>
        </mc:AlternateContent>
        <mc:AlternateContent xmlns:mc="http://schemas.openxmlformats.org/markup-compatibility/2006">
          <mc:Choice Requires="x14">
            <control shapeId="2097" r:id="rId15" name="Group Box 49">
              <controlPr defaultSize="0" autoFill="0" autoPict="0">
                <anchor moveWithCells="1">
                  <from>
                    <xdr:col>1</xdr:col>
                    <xdr:colOff>0</xdr:colOff>
                    <xdr:row>30</xdr:row>
                    <xdr:rowOff>0</xdr:rowOff>
                  </from>
                  <to>
                    <xdr:col>2</xdr:col>
                    <xdr:colOff>0</xdr:colOff>
                    <xdr:row>35</xdr:row>
                    <xdr:rowOff>0</xdr:rowOff>
                  </to>
                </anchor>
              </controlPr>
            </control>
          </mc:Choice>
        </mc:AlternateContent>
        <mc:AlternateContent xmlns:mc="http://schemas.openxmlformats.org/markup-compatibility/2006">
          <mc:Choice Requires="x14">
            <control shapeId="2098" r:id="rId16" name="Option Button 50">
              <controlPr defaultSize="0" autoFill="0" autoLine="0" autoPict="0">
                <anchor moveWithCells="1">
                  <from>
                    <xdr:col>1</xdr:col>
                    <xdr:colOff>114300</xdr:colOff>
                    <xdr:row>39</xdr:row>
                    <xdr:rowOff>85725</xdr:rowOff>
                  </from>
                  <to>
                    <xdr:col>1</xdr:col>
                    <xdr:colOff>419100</xdr:colOff>
                    <xdr:row>39</xdr:row>
                    <xdr:rowOff>304800</xdr:rowOff>
                  </to>
                </anchor>
              </controlPr>
            </control>
          </mc:Choice>
        </mc:AlternateContent>
        <mc:AlternateContent xmlns:mc="http://schemas.openxmlformats.org/markup-compatibility/2006">
          <mc:Choice Requires="x14">
            <control shapeId="2099" r:id="rId17" name="Option Button 51">
              <controlPr defaultSize="0" autoFill="0" autoLine="0" autoPict="0">
                <anchor moveWithCells="1">
                  <from>
                    <xdr:col>1</xdr:col>
                    <xdr:colOff>114300</xdr:colOff>
                    <xdr:row>40</xdr:row>
                    <xdr:rowOff>76200</xdr:rowOff>
                  </from>
                  <to>
                    <xdr:col>1</xdr:col>
                    <xdr:colOff>419100</xdr:colOff>
                    <xdr:row>40</xdr:row>
                    <xdr:rowOff>295275</xdr:rowOff>
                  </to>
                </anchor>
              </controlPr>
            </control>
          </mc:Choice>
        </mc:AlternateContent>
        <mc:AlternateContent xmlns:mc="http://schemas.openxmlformats.org/markup-compatibility/2006">
          <mc:Choice Requires="x14">
            <control shapeId="2100" r:id="rId18" name="Option Button 52">
              <controlPr defaultSize="0" autoFill="0" autoLine="0" autoPict="0">
                <anchor moveWithCells="1">
                  <from>
                    <xdr:col>1</xdr:col>
                    <xdr:colOff>114300</xdr:colOff>
                    <xdr:row>41</xdr:row>
                    <xdr:rowOff>76200</xdr:rowOff>
                  </from>
                  <to>
                    <xdr:col>1</xdr:col>
                    <xdr:colOff>419100</xdr:colOff>
                    <xdr:row>41</xdr:row>
                    <xdr:rowOff>295275</xdr:rowOff>
                  </to>
                </anchor>
              </controlPr>
            </control>
          </mc:Choice>
        </mc:AlternateContent>
        <mc:AlternateContent xmlns:mc="http://schemas.openxmlformats.org/markup-compatibility/2006">
          <mc:Choice Requires="x14">
            <control shapeId="2101" r:id="rId19" name="Option Button 53">
              <controlPr defaultSize="0" autoFill="0" autoLine="0" autoPict="0">
                <anchor moveWithCells="1">
                  <from>
                    <xdr:col>1</xdr:col>
                    <xdr:colOff>114300</xdr:colOff>
                    <xdr:row>42</xdr:row>
                    <xdr:rowOff>66675</xdr:rowOff>
                  </from>
                  <to>
                    <xdr:col>1</xdr:col>
                    <xdr:colOff>419100</xdr:colOff>
                    <xdr:row>42</xdr:row>
                    <xdr:rowOff>295275</xdr:rowOff>
                  </to>
                </anchor>
              </controlPr>
            </control>
          </mc:Choice>
        </mc:AlternateContent>
        <mc:AlternateContent xmlns:mc="http://schemas.openxmlformats.org/markup-compatibility/2006">
          <mc:Choice Requires="x14">
            <control shapeId="2102" r:id="rId20" name="Option Button 54">
              <controlPr defaultSize="0" autoFill="0" autoLine="0" autoPict="0">
                <anchor moveWithCells="1">
                  <from>
                    <xdr:col>1</xdr:col>
                    <xdr:colOff>123825</xdr:colOff>
                    <xdr:row>43</xdr:row>
                    <xdr:rowOff>66675</xdr:rowOff>
                  </from>
                  <to>
                    <xdr:col>1</xdr:col>
                    <xdr:colOff>428625</xdr:colOff>
                    <xdr:row>43</xdr:row>
                    <xdr:rowOff>295275</xdr:rowOff>
                  </to>
                </anchor>
              </controlPr>
            </control>
          </mc:Choice>
        </mc:AlternateContent>
        <mc:AlternateContent xmlns:mc="http://schemas.openxmlformats.org/markup-compatibility/2006">
          <mc:Choice Requires="x14">
            <control shapeId="2103" r:id="rId21" name="Group Box 55">
              <controlPr defaultSize="0" autoFill="0" autoPict="0">
                <anchor moveWithCells="1">
                  <from>
                    <xdr:col>1</xdr:col>
                    <xdr:colOff>0</xdr:colOff>
                    <xdr:row>39</xdr:row>
                    <xdr:rowOff>0</xdr:rowOff>
                  </from>
                  <to>
                    <xdr:col>2</xdr:col>
                    <xdr:colOff>0</xdr:colOff>
                    <xdr:row>44</xdr:row>
                    <xdr:rowOff>0</xdr:rowOff>
                  </to>
                </anchor>
              </controlPr>
            </control>
          </mc:Choice>
        </mc:AlternateContent>
        <mc:AlternateContent xmlns:mc="http://schemas.openxmlformats.org/markup-compatibility/2006">
          <mc:Choice Requires="x14">
            <control shapeId="2104" r:id="rId22" name="Option Button 56">
              <controlPr defaultSize="0" autoFill="0" autoLine="0" autoPict="0">
                <anchor moveWithCells="1">
                  <from>
                    <xdr:col>1</xdr:col>
                    <xdr:colOff>114300</xdr:colOff>
                    <xdr:row>48</xdr:row>
                    <xdr:rowOff>85725</xdr:rowOff>
                  </from>
                  <to>
                    <xdr:col>1</xdr:col>
                    <xdr:colOff>419100</xdr:colOff>
                    <xdr:row>48</xdr:row>
                    <xdr:rowOff>304800</xdr:rowOff>
                  </to>
                </anchor>
              </controlPr>
            </control>
          </mc:Choice>
        </mc:AlternateContent>
        <mc:AlternateContent xmlns:mc="http://schemas.openxmlformats.org/markup-compatibility/2006">
          <mc:Choice Requires="x14">
            <control shapeId="2105" r:id="rId23" name="Option Button 57">
              <controlPr defaultSize="0" autoFill="0" autoLine="0" autoPict="0">
                <anchor moveWithCells="1">
                  <from>
                    <xdr:col>1</xdr:col>
                    <xdr:colOff>114300</xdr:colOff>
                    <xdr:row>49</xdr:row>
                    <xdr:rowOff>76200</xdr:rowOff>
                  </from>
                  <to>
                    <xdr:col>1</xdr:col>
                    <xdr:colOff>419100</xdr:colOff>
                    <xdr:row>49</xdr:row>
                    <xdr:rowOff>295275</xdr:rowOff>
                  </to>
                </anchor>
              </controlPr>
            </control>
          </mc:Choice>
        </mc:AlternateContent>
        <mc:AlternateContent xmlns:mc="http://schemas.openxmlformats.org/markup-compatibility/2006">
          <mc:Choice Requires="x14">
            <control shapeId="2106" r:id="rId24" name="Option Button 58">
              <controlPr defaultSize="0" autoFill="0" autoLine="0" autoPict="0">
                <anchor moveWithCells="1">
                  <from>
                    <xdr:col>1</xdr:col>
                    <xdr:colOff>114300</xdr:colOff>
                    <xdr:row>50</xdr:row>
                    <xdr:rowOff>76200</xdr:rowOff>
                  </from>
                  <to>
                    <xdr:col>1</xdr:col>
                    <xdr:colOff>419100</xdr:colOff>
                    <xdr:row>50</xdr:row>
                    <xdr:rowOff>295275</xdr:rowOff>
                  </to>
                </anchor>
              </controlPr>
            </control>
          </mc:Choice>
        </mc:AlternateContent>
        <mc:AlternateContent xmlns:mc="http://schemas.openxmlformats.org/markup-compatibility/2006">
          <mc:Choice Requires="x14">
            <control shapeId="2107" r:id="rId25" name="Option Button 59">
              <controlPr defaultSize="0" autoFill="0" autoLine="0" autoPict="0">
                <anchor moveWithCells="1">
                  <from>
                    <xdr:col>1</xdr:col>
                    <xdr:colOff>114300</xdr:colOff>
                    <xdr:row>51</xdr:row>
                    <xdr:rowOff>66675</xdr:rowOff>
                  </from>
                  <to>
                    <xdr:col>1</xdr:col>
                    <xdr:colOff>419100</xdr:colOff>
                    <xdr:row>51</xdr:row>
                    <xdr:rowOff>295275</xdr:rowOff>
                  </to>
                </anchor>
              </controlPr>
            </control>
          </mc:Choice>
        </mc:AlternateContent>
        <mc:AlternateContent xmlns:mc="http://schemas.openxmlformats.org/markup-compatibility/2006">
          <mc:Choice Requires="x14">
            <control shapeId="2108" r:id="rId26" name="Option Button 60">
              <controlPr defaultSize="0" autoFill="0" autoLine="0" autoPict="0">
                <anchor moveWithCells="1">
                  <from>
                    <xdr:col>1</xdr:col>
                    <xdr:colOff>123825</xdr:colOff>
                    <xdr:row>52</xdr:row>
                    <xdr:rowOff>66675</xdr:rowOff>
                  </from>
                  <to>
                    <xdr:col>1</xdr:col>
                    <xdr:colOff>428625</xdr:colOff>
                    <xdr:row>52</xdr:row>
                    <xdr:rowOff>295275</xdr:rowOff>
                  </to>
                </anchor>
              </controlPr>
            </control>
          </mc:Choice>
        </mc:AlternateContent>
        <mc:AlternateContent xmlns:mc="http://schemas.openxmlformats.org/markup-compatibility/2006">
          <mc:Choice Requires="x14">
            <control shapeId="2109" r:id="rId27" name="Group Box 61">
              <controlPr defaultSize="0" autoFill="0" autoPict="0">
                <anchor moveWithCells="1">
                  <from>
                    <xdr:col>1</xdr:col>
                    <xdr:colOff>0</xdr:colOff>
                    <xdr:row>48</xdr:row>
                    <xdr:rowOff>0</xdr:rowOff>
                  </from>
                  <to>
                    <xdr:col>2</xdr:col>
                    <xdr:colOff>0</xdr:colOff>
                    <xdr:row>53</xdr:row>
                    <xdr:rowOff>0</xdr:rowOff>
                  </to>
                </anchor>
              </controlPr>
            </control>
          </mc:Choice>
        </mc:AlternateContent>
        <mc:AlternateContent xmlns:mc="http://schemas.openxmlformats.org/markup-compatibility/2006">
          <mc:Choice Requires="x14">
            <control shapeId="2110" r:id="rId28" name="Group Box 62">
              <controlPr defaultSize="0" autoFill="0" autoPict="0">
                <anchor moveWithCells="1">
                  <from>
                    <xdr:col>1</xdr:col>
                    <xdr:colOff>0</xdr:colOff>
                    <xdr:row>57</xdr:row>
                    <xdr:rowOff>0</xdr:rowOff>
                  </from>
                  <to>
                    <xdr:col>2</xdr:col>
                    <xdr:colOff>0</xdr:colOff>
                    <xdr:row>62</xdr:row>
                    <xdr:rowOff>0</xdr:rowOff>
                  </to>
                </anchor>
              </controlPr>
            </control>
          </mc:Choice>
        </mc:AlternateContent>
        <mc:AlternateContent xmlns:mc="http://schemas.openxmlformats.org/markup-compatibility/2006">
          <mc:Choice Requires="x14">
            <control shapeId="2111" r:id="rId29" name="Option Button 63">
              <controlPr defaultSize="0" autoFill="0" autoLine="0" autoPict="0">
                <anchor moveWithCells="1">
                  <from>
                    <xdr:col>1</xdr:col>
                    <xdr:colOff>133350</xdr:colOff>
                    <xdr:row>57</xdr:row>
                    <xdr:rowOff>85725</xdr:rowOff>
                  </from>
                  <to>
                    <xdr:col>1</xdr:col>
                    <xdr:colOff>438150</xdr:colOff>
                    <xdr:row>57</xdr:row>
                    <xdr:rowOff>304800</xdr:rowOff>
                  </to>
                </anchor>
              </controlPr>
            </control>
          </mc:Choice>
        </mc:AlternateContent>
        <mc:AlternateContent xmlns:mc="http://schemas.openxmlformats.org/markup-compatibility/2006">
          <mc:Choice Requires="x14">
            <control shapeId="2112" r:id="rId30" name="Option Button 64">
              <controlPr defaultSize="0" autoFill="0" autoLine="0" autoPict="0">
                <anchor moveWithCells="1">
                  <from>
                    <xdr:col>1</xdr:col>
                    <xdr:colOff>133350</xdr:colOff>
                    <xdr:row>58</xdr:row>
                    <xdr:rowOff>76200</xdr:rowOff>
                  </from>
                  <to>
                    <xdr:col>1</xdr:col>
                    <xdr:colOff>438150</xdr:colOff>
                    <xdr:row>58</xdr:row>
                    <xdr:rowOff>295275</xdr:rowOff>
                  </to>
                </anchor>
              </controlPr>
            </control>
          </mc:Choice>
        </mc:AlternateContent>
        <mc:AlternateContent xmlns:mc="http://schemas.openxmlformats.org/markup-compatibility/2006">
          <mc:Choice Requires="x14">
            <control shapeId="2113" r:id="rId31" name="Option Button 65">
              <controlPr defaultSize="0" autoFill="0" autoLine="0" autoPict="0">
                <anchor moveWithCells="1">
                  <from>
                    <xdr:col>1</xdr:col>
                    <xdr:colOff>133350</xdr:colOff>
                    <xdr:row>59</xdr:row>
                    <xdr:rowOff>76200</xdr:rowOff>
                  </from>
                  <to>
                    <xdr:col>1</xdr:col>
                    <xdr:colOff>438150</xdr:colOff>
                    <xdr:row>59</xdr:row>
                    <xdr:rowOff>295275</xdr:rowOff>
                  </to>
                </anchor>
              </controlPr>
            </control>
          </mc:Choice>
        </mc:AlternateContent>
        <mc:AlternateContent xmlns:mc="http://schemas.openxmlformats.org/markup-compatibility/2006">
          <mc:Choice Requires="x14">
            <control shapeId="2114" r:id="rId32" name="Option Button 66">
              <controlPr defaultSize="0" autoFill="0" autoLine="0" autoPict="0">
                <anchor moveWithCells="1">
                  <from>
                    <xdr:col>1</xdr:col>
                    <xdr:colOff>133350</xdr:colOff>
                    <xdr:row>60</xdr:row>
                    <xdr:rowOff>66675</xdr:rowOff>
                  </from>
                  <to>
                    <xdr:col>1</xdr:col>
                    <xdr:colOff>438150</xdr:colOff>
                    <xdr:row>60</xdr:row>
                    <xdr:rowOff>295275</xdr:rowOff>
                  </to>
                </anchor>
              </controlPr>
            </control>
          </mc:Choice>
        </mc:AlternateContent>
        <mc:AlternateContent xmlns:mc="http://schemas.openxmlformats.org/markup-compatibility/2006">
          <mc:Choice Requires="x14">
            <control shapeId="2115" r:id="rId33" name="Option Button 67">
              <controlPr defaultSize="0" autoFill="0" autoLine="0" autoPict="0">
                <anchor moveWithCells="1">
                  <from>
                    <xdr:col>1</xdr:col>
                    <xdr:colOff>142875</xdr:colOff>
                    <xdr:row>61</xdr:row>
                    <xdr:rowOff>66675</xdr:rowOff>
                  </from>
                  <to>
                    <xdr:col>1</xdr:col>
                    <xdr:colOff>447675</xdr:colOff>
                    <xdr:row>61</xdr:row>
                    <xdr:rowOff>295275</xdr:rowOff>
                  </to>
                </anchor>
              </controlPr>
            </control>
          </mc:Choice>
        </mc:AlternateContent>
        <mc:AlternateContent xmlns:mc="http://schemas.openxmlformats.org/markup-compatibility/2006">
          <mc:Choice Requires="x14">
            <control shapeId="2116" r:id="rId34" name="Option Button 68">
              <controlPr defaultSize="0" autoFill="0" autoLine="0" autoPict="0">
                <anchor moveWithCells="1">
                  <from>
                    <xdr:col>1</xdr:col>
                    <xdr:colOff>114300</xdr:colOff>
                    <xdr:row>66</xdr:row>
                    <xdr:rowOff>85725</xdr:rowOff>
                  </from>
                  <to>
                    <xdr:col>1</xdr:col>
                    <xdr:colOff>419100</xdr:colOff>
                    <xdr:row>66</xdr:row>
                    <xdr:rowOff>304800</xdr:rowOff>
                  </to>
                </anchor>
              </controlPr>
            </control>
          </mc:Choice>
        </mc:AlternateContent>
        <mc:AlternateContent xmlns:mc="http://schemas.openxmlformats.org/markup-compatibility/2006">
          <mc:Choice Requires="x14">
            <control shapeId="2117" r:id="rId35" name="Option Button 69">
              <controlPr defaultSize="0" autoFill="0" autoLine="0" autoPict="0">
                <anchor moveWithCells="1">
                  <from>
                    <xdr:col>1</xdr:col>
                    <xdr:colOff>114300</xdr:colOff>
                    <xdr:row>67</xdr:row>
                    <xdr:rowOff>76200</xdr:rowOff>
                  </from>
                  <to>
                    <xdr:col>1</xdr:col>
                    <xdr:colOff>419100</xdr:colOff>
                    <xdr:row>67</xdr:row>
                    <xdr:rowOff>295275</xdr:rowOff>
                  </to>
                </anchor>
              </controlPr>
            </control>
          </mc:Choice>
        </mc:AlternateContent>
        <mc:AlternateContent xmlns:mc="http://schemas.openxmlformats.org/markup-compatibility/2006">
          <mc:Choice Requires="x14">
            <control shapeId="2118" r:id="rId36" name="Option Button 70">
              <controlPr defaultSize="0" autoFill="0" autoLine="0" autoPict="0">
                <anchor moveWithCells="1">
                  <from>
                    <xdr:col>1</xdr:col>
                    <xdr:colOff>114300</xdr:colOff>
                    <xdr:row>68</xdr:row>
                    <xdr:rowOff>76200</xdr:rowOff>
                  </from>
                  <to>
                    <xdr:col>1</xdr:col>
                    <xdr:colOff>419100</xdr:colOff>
                    <xdr:row>68</xdr:row>
                    <xdr:rowOff>295275</xdr:rowOff>
                  </to>
                </anchor>
              </controlPr>
            </control>
          </mc:Choice>
        </mc:AlternateContent>
        <mc:AlternateContent xmlns:mc="http://schemas.openxmlformats.org/markup-compatibility/2006">
          <mc:Choice Requires="x14">
            <control shapeId="2119" r:id="rId37" name="Option Button 71">
              <controlPr defaultSize="0" autoFill="0" autoLine="0" autoPict="0">
                <anchor moveWithCells="1">
                  <from>
                    <xdr:col>1</xdr:col>
                    <xdr:colOff>114300</xdr:colOff>
                    <xdr:row>69</xdr:row>
                    <xdr:rowOff>66675</xdr:rowOff>
                  </from>
                  <to>
                    <xdr:col>1</xdr:col>
                    <xdr:colOff>419100</xdr:colOff>
                    <xdr:row>69</xdr:row>
                    <xdr:rowOff>295275</xdr:rowOff>
                  </to>
                </anchor>
              </controlPr>
            </control>
          </mc:Choice>
        </mc:AlternateContent>
        <mc:AlternateContent xmlns:mc="http://schemas.openxmlformats.org/markup-compatibility/2006">
          <mc:Choice Requires="x14">
            <control shapeId="2120" r:id="rId38" name="Option Button 72">
              <controlPr defaultSize="0" autoFill="0" autoLine="0" autoPict="0">
                <anchor moveWithCells="1">
                  <from>
                    <xdr:col>1</xdr:col>
                    <xdr:colOff>123825</xdr:colOff>
                    <xdr:row>70</xdr:row>
                    <xdr:rowOff>66675</xdr:rowOff>
                  </from>
                  <to>
                    <xdr:col>1</xdr:col>
                    <xdr:colOff>428625</xdr:colOff>
                    <xdr:row>70</xdr:row>
                    <xdr:rowOff>295275</xdr:rowOff>
                  </to>
                </anchor>
              </controlPr>
            </control>
          </mc:Choice>
        </mc:AlternateContent>
        <mc:AlternateContent xmlns:mc="http://schemas.openxmlformats.org/markup-compatibility/2006">
          <mc:Choice Requires="x14">
            <control shapeId="2121" r:id="rId39" name="Group Box 73">
              <controlPr defaultSize="0" autoFill="0" autoPict="0">
                <anchor moveWithCells="1">
                  <from>
                    <xdr:col>1</xdr:col>
                    <xdr:colOff>0</xdr:colOff>
                    <xdr:row>66</xdr:row>
                    <xdr:rowOff>0</xdr:rowOff>
                  </from>
                  <to>
                    <xdr:col>2</xdr:col>
                    <xdr:colOff>0</xdr:colOff>
                    <xdr:row>71</xdr:row>
                    <xdr:rowOff>0</xdr:rowOff>
                  </to>
                </anchor>
              </controlPr>
            </control>
          </mc:Choice>
        </mc:AlternateContent>
        <mc:AlternateContent xmlns:mc="http://schemas.openxmlformats.org/markup-compatibility/2006">
          <mc:Choice Requires="x14">
            <control shapeId="2122" r:id="rId40" name="Option Button 74">
              <controlPr defaultSize="0" autoFill="0" autoLine="0" autoPict="0">
                <anchor moveWithCells="1">
                  <from>
                    <xdr:col>1</xdr:col>
                    <xdr:colOff>114300</xdr:colOff>
                    <xdr:row>75</xdr:row>
                    <xdr:rowOff>85725</xdr:rowOff>
                  </from>
                  <to>
                    <xdr:col>1</xdr:col>
                    <xdr:colOff>419100</xdr:colOff>
                    <xdr:row>75</xdr:row>
                    <xdr:rowOff>304800</xdr:rowOff>
                  </to>
                </anchor>
              </controlPr>
            </control>
          </mc:Choice>
        </mc:AlternateContent>
        <mc:AlternateContent xmlns:mc="http://schemas.openxmlformats.org/markup-compatibility/2006">
          <mc:Choice Requires="x14">
            <control shapeId="2123" r:id="rId41" name="Option Button 75">
              <controlPr defaultSize="0" autoFill="0" autoLine="0" autoPict="0">
                <anchor moveWithCells="1">
                  <from>
                    <xdr:col>1</xdr:col>
                    <xdr:colOff>114300</xdr:colOff>
                    <xdr:row>76</xdr:row>
                    <xdr:rowOff>76200</xdr:rowOff>
                  </from>
                  <to>
                    <xdr:col>1</xdr:col>
                    <xdr:colOff>419100</xdr:colOff>
                    <xdr:row>76</xdr:row>
                    <xdr:rowOff>295275</xdr:rowOff>
                  </to>
                </anchor>
              </controlPr>
            </control>
          </mc:Choice>
        </mc:AlternateContent>
        <mc:AlternateContent xmlns:mc="http://schemas.openxmlformats.org/markup-compatibility/2006">
          <mc:Choice Requires="x14">
            <control shapeId="2124" r:id="rId42" name="Option Button 76">
              <controlPr defaultSize="0" autoFill="0" autoLine="0" autoPict="0">
                <anchor moveWithCells="1">
                  <from>
                    <xdr:col>1</xdr:col>
                    <xdr:colOff>114300</xdr:colOff>
                    <xdr:row>77</xdr:row>
                    <xdr:rowOff>76200</xdr:rowOff>
                  </from>
                  <to>
                    <xdr:col>1</xdr:col>
                    <xdr:colOff>419100</xdr:colOff>
                    <xdr:row>77</xdr:row>
                    <xdr:rowOff>295275</xdr:rowOff>
                  </to>
                </anchor>
              </controlPr>
            </control>
          </mc:Choice>
        </mc:AlternateContent>
        <mc:AlternateContent xmlns:mc="http://schemas.openxmlformats.org/markup-compatibility/2006">
          <mc:Choice Requires="x14">
            <control shapeId="2125" r:id="rId43" name="Option Button 77">
              <controlPr defaultSize="0" autoFill="0" autoLine="0" autoPict="0">
                <anchor moveWithCells="1">
                  <from>
                    <xdr:col>1</xdr:col>
                    <xdr:colOff>114300</xdr:colOff>
                    <xdr:row>78</xdr:row>
                    <xdr:rowOff>66675</xdr:rowOff>
                  </from>
                  <to>
                    <xdr:col>1</xdr:col>
                    <xdr:colOff>419100</xdr:colOff>
                    <xdr:row>78</xdr:row>
                    <xdr:rowOff>295275</xdr:rowOff>
                  </to>
                </anchor>
              </controlPr>
            </control>
          </mc:Choice>
        </mc:AlternateContent>
        <mc:AlternateContent xmlns:mc="http://schemas.openxmlformats.org/markup-compatibility/2006">
          <mc:Choice Requires="x14">
            <control shapeId="2126" r:id="rId44" name="Option Button 78">
              <controlPr defaultSize="0" autoFill="0" autoLine="0" autoPict="0">
                <anchor moveWithCells="1">
                  <from>
                    <xdr:col>1</xdr:col>
                    <xdr:colOff>123825</xdr:colOff>
                    <xdr:row>79</xdr:row>
                    <xdr:rowOff>66675</xdr:rowOff>
                  </from>
                  <to>
                    <xdr:col>1</xdr:col>
                    <xdr:colOff>428625</xdr:colOff>
                    <xdr:row>79</xdr:row>
                    <xdr:rowOff>295275</xdr:rowOff>
                  </to>
                </anchor>
              </controlPr>
            </control>
          </mc:Choice>
        </mc:AlternateContent>
        <mc:AlternateContent xmlns:mc="http://schemas.openxmlformats.org/markup-compatibility/2006">
          <mc:Choice Requires="x14">
            <control shapeId="2127" r:id="rId45" name="Group Box 79">
              <controlPr defaultSize="0" autoFill="0" autoPict="0">
                <anchor moveWithCells="1">
                  <from>
                    <xdr:col>1</xdr:col>
                    <xdr:colOff>0</xdr:colOff>
                    <xdr:row>75</xdr:row>
                    <xdr:rowOff>0</xdr:rowOff>
                  </from>
                  <to>
                    <xdr:col>2</xdr:col>
                    <xdr:colOff>0</xdr:colOff>
                    <xdr:row>80</xdr:row>
                    <xdr:rowOff>0</xdr:rowOff>
                  </to>
                </anchor>
              </controlPr>
            </control>
          </mc:Choice>
        </mc:AlternateContent>
        <mc:AlternateContent xmlns:mc="http://schemas.openxmlformats.org/markup-compatibility/2006">
          <mc:Choice Requires="x14">
            <control shapeId="2128" r:id="rId46" name="Button 80">
              <controlPr defaultSize="0" print="0" autoFill="0" autoPict="0" macro="[0]!clearbuttons">
                <anchor moveWithCells="1" sizeWithCells="1">
                  <from>
                    <xdr:col>1</xdr:col>
                    <xdr:colOff>0</xdr:colOff>
                    <xdr:row>82</xdr:row>
                    <xdr:rowOff>190500</xdr:rowOff>
                  </from>
                  <to>
                    <xdr:col>4</xdr:col>
                    <xdr:colOff>133350</xdr:colOff>
                    <xdr:row>84</xdr:row>
                    <xdr:rowOff>104775</xdr:rowOff>
                  </to>
                </anchor>
              </controlPr>
            </control>
          </mc:Choice>
        </mc:AlternateContent>
        <mc:AlternateContent xmlns:mc="http://schemas.openxmlformats.org/markup-compatibility/2006">
          <mc:Choice Requires="x14">
            <control shapeId="2129" r:id="rId47" name="Button 81">
              <controlPr defaultSize="0" print="0" autoFill="0" autoPict="0" macro="[0]!seeresults">
                <anchor moveWithCells="1" sizeWithCells="1">
                  <from>
                    <xdr:col>7</xdr:col>
                    <xdr:colOff>4305300</xdr:colOff>
                    <xdr:row>82</xdr:row>
                    <xdr:rowOff>190500</xdr:rowOff>
                  </from>
                  <to>
                    <xdr:col>9</xdr:col>
                    <xdr:colOff>0</xdr:colOff>
                    <xdr:row>84</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howOutlineSymbols="0"/>
    <pageSetUpPr autoPageBreaks="0"/>
  </sheetPr>
  <dimension ref="A5:Q52"/>
  <sheetViews>
    <sheetView showGridLines="0" showRowColHeaders="0" showZeros="0" showOutlineSymbols="0" topLeftCell="A40" zoomScaleNormal="100" zoomScalePageLayoutView="85" workbookViewId="0">
      <selection activeCell="J49" sqref="J49:K49"/>
    </sheetView>
  </sheetViews>
  <sheetFormatPr baseColWidth="10" defaultColWidth="9.140625" defaultRowHeight="14.25" x14ac:dyDescent="0.25"/>
  <cols>
    <col min="1" max="1" width="4.28515625" style="4" customWidth="1"/>
    <col min="2" max="9" width="7.42578125" style="4" customWidth="1"/>
    <col min="10" max="10" width="6.140625" style="4" customWidth="1"/>
    <col min="11" max="11" width="6.28515625" style="4" customWidth="1"/>
    <col min="12" max="12" width="8.140625" style="4" customWidth="1"/>
    <col min="13" max="13" width="7.85546875" style="4" customWidth="1"/>
    <col min="14" max="14" width="8.5703125" style="4" customWidth="1"/>
    <col min="15" max="15" width="8.7109375" style="4" customWidth="1"/>
    <col min="16" max="16" width="14" style="4" customWidth="1"/>
    <col min="17" max="17" width="3" style="4" customWidth="1"/>
    <col min="18" max="16384" width="9.140625" style="4"/>
  </cols>
  <sheetData>
    <row r="5" spans="1:17" ht="21" x14ac:dyDescent="0.35">
      <c r="A5" s="96" t="s">
        <v>215</v>
      </c>
      <c r="B5" s="96"/>
      <c r="C5" s="96"/>
      <c r="D5" s="96"/>
      <c r="E5" s="96"/>
      <c r="F5" s="96"/>
      <c r="G5" s="96"/>
      <c r="H5" s="96"/>
      <c r="I5" s="96"/>
      <c r="J5" s="96"/>
      <c r="K5" s="96"/>
      <c r="L5" s="96"/>
      <c r="M5" s="96"/>
      <c r="N5" s="96"/>
      <c r="O5" s="96"/>
      <c r="P5" s="96"/>
      <c r="Q5" s="96"/>
    </row>
    <row r="7" spans="1:17" ht="15" customHeight="1" x14ac:dyDescent="0.25">
      <c r="B7" s="82" t="s">
        <v>64</v>
      </c>
      <c r="C7" s="82"/>
      <c r="D7" s="82"/>
      <c r="E7" s="82"/>
      <c r="F7" s="82"/>
      <c r="G7" s="82"/>
      <c r="H7" s="82"/>
      <c r="I7" s="82"/>
      <c r="J7" s="82"/>
      <c r="K7" s="82"/>
      <c r="L7" s="82"/>
      <c r="M7" s="82"/>
      <c r="N7" s="82"/>
      <c r="O7" s="82"/>
      <c r="P7" s="82"/>
      <c r="Q7" s="82"/>
    </row>
    <row r="8" spans="1:17" x14ac:dyDescent="0.25">
      <c r="B8" s="36"/>
      <c r="C8" s="37"/>
      <c r="D8" s="37"/>
      <c r="E8" s="37"/>
      <c r="F8" s="37"/>
      <c r="G8" s="37"/>
      <c r="H8" s="37"/>
      <c r="I8" s="37"/>
      <c r="J8" s="37"/>
      <c r="K8" s="37"/>
      <c r="L8" s="37"/>
      <c r="M8" s="37"/>
      <c r="N8" s="49"/>
      <c r="O8" s="49"/>
      <c r="P8" s="49"/>
      <c r="Q8" s="50"/>
    </row>
    <row r="9" spans="1:17" ht="15" customHeight="1" x14ac:dyDescent="0.25">
      <c r="B9" s="38" t="s">
        <v>212</v>
      </c>
      <c r="C9" s="51"/>
      <c r="D9" s="51"/>
      <c r="E9" s="51"/>
      <c r="F9" s="51"/>
      <c r="G9" s="51"/>
      <c r="H9" s="83" t="str">
        <f>IF(ISBLANK(Cuestionario!H14),"Ingresar la información en la Hoja Instrucciones", Cuestionario!H14)</f>
        <v>Ingresar la información en la Hoja Instrucciones</v>
      </c>
      <c r="I9" s="83"/>
      <c r="J9" s="83"/>
      <c r="K9" s="83"/>
      <c r="L9" s="83"/>
      <c r="M9" s="83"/>
      <c r="N9" s="83"/>
      <c r="O9" s="83"/>
      <c r="P9" s="83"/>
      <c r="Q9" s="52"/>
    </row>
    <row r="10" spans="1:17" x14ac:dyDescent="0.25">
      <c r="B10" s="38"/>
      <c r="C10" s="51"/>
      <c r="D10" s="51"/>
      <c r="E10" s="51"/>
      <c r="F10" s="51"/>
      <c r="G10" s="51"/>
      <c r="H10" s="48"/>
      <c r="I10" s="48"/>
      <c r="J10" s="48"/>
      <c r="K10" s="48"/>
      <c r="L10" s="48"/>
      <c r="M10" s="48"/>
      <c r="N10" s="48"/>
      <c r="O10" s="48"/>
      <c r="P10" s="48"/>
      <c r="Q10" s="52"/>
    </row>
    <row r="11" spans="1:17" ht="15" customHeight="1" x14ac:dyDescent="0.25">
      <c r="B11" s="38" t="s">
        <v>24</v>
      </c>
      <c r="C11" s="51"/>
      <c r="D11" s="51"/>
      <c r="E11" s="51"/>
      <c r="F11" s="51"/>
      <c r="G11" s="51"/>
      <c r="H11" s="84" t="str">
        <f>IF(ISBLANK(Cuestionario!H16),"Ingresar la información en la Hoja Instrucciones", Cuestionario!H16)</f>
        <v>Ingresar la información en la Hoja Instrucciones</v>
      </c>
      <c r="I11" s="85"/>
      <c r="J11" s="85"/>
      <c r="K11" s="85"/>
      <c r="L11" s="85"/>
      <c r="M11" s="85"/>
      <c r="N11" s="85"/>
      <c r="O11" s="85"/>
      <c r="P11" s="86"/>
      <c r="Q11" s="52"/>
    </row>
    <row r="12" spans="1:17" x14ac:dyDescent="0.25">
      <c r="B12" s="38"/>
      <c r="C12" s="51"/>
      <c r="D12" s="51"/>
      <c r="E12" s="51"/>
      <c r="F12" s="51"/>
      <c r="G12" s="51"/>
      <c r="H12" s="48"/>
      <c r="I12" s="48"/>
      <c r="J12" s="48"/>
      <c r="K12" s="48"/>
      <c r="L12" s="48"/>
      <c r="M12" s="48"/>
      <c r="N12" s="48"/>
      <c r="O12" s="48"/>
      <c r="P12" s="48"/>
      <c r="Q12" s="52"/>
    </row>
    <row r="13" spans="1:17" ht="63" customHeight="1" x14ac:dyDescent="0.25">
      <c r="B13" s="79" t="s">
        <v>25</v>
      </c>
      <c r="C13" s="80"/>
      <c r="D13" s="80"/>
      <c r="E13" s="80"/>
      <c r="F13" s="80"/>
      <c r="G13" s="81"/>
      <c r="H13" s="84" t="str">
        <f>IF(ISBLANK(Cuestionario!H18),"Ingresar la información en la Hoja Instrucciones", Cuestionario!H18)</f>
        <v>Ingresar la información en la Hoja Instrucciones</v>
      </c>
      <c r="I13" s="85"/>
      <c r="J13" s="85"/>
      <c r="K13" s="85"/>
      <c r="L13" s="85"/>
      <c r="M13" s="85"/>
      <c r="N13" s="85"/>
      <c r="O13" s="85"/>
      <c r="P13" s="86"/>
      <c r="Q13" s="52"/>
    </row>
    <row r="14" spans="1:17" x14ac:dyDescent="0.25">
      <c r="B14" s="20"/>
      <c r="C14" s="21"/>
      <c r="D14" s="21"/>
      <c r="E14" s="21"/>
      <c r="F14" s="21"/>
      <c r="G14" s="21"/>
      <c r="H14" s="21"/>
      <c r="I14" s="21"/>
      <c r="J14" s="21"/>
      <c r="K14" s="21"/>
      <c r="L14" s="22"/>
      <c r="M14" s="22"/>
      <c r="N14" s="21"/>
      <c r="O14" s="21"/>
      <c r="P14" s="21"/>
      <c r="Q14" s="53"/>
    </row>
    <row r="15" spans="1:17" x14ac:dyDescent="0.25">
      <c r="L15" s="15"/>
      <c r="M15" s="15"/>
    </row>
    <row r="16" spans="1:17" ht="15" thickBot="1" x14ac:dyDescent="0.3"/>
    <row r="17" spans="1:17" ht="21.75" thickBot="1" x14ac:dyDescent="0.4">
      <c r="E17" s="23" t="s">
        <v>23</v>
      </c>
      <c r="F17" s="24"/>
      <c r="G17" s="24"/>
      <c r="N17" s="31">
        <f>Cuestionario!O34</f>
        <v>0</v>
      </c>
    </row>
    <row r="18" spans="1:17" ht="15" thickBot="1" x14ac:dyDescent="0.3">
      <c r="E18" s="25"/>
      <c r="H18" s="26"/>
    </row>
    <row r="19" spans="1:17" ht="21.75" thickBot="1" x14ac:dyDescent="0.4">
      <c r="E19" s="27" t="s">
        <v>216</v>
      </c>
      <c r="F19" s="24"/>
      <c r="G19" s="24"/>
      <c r="N19" s="31">
        <f>Cuestionario!O35</f>
        <v>0</v>
      </c>
    </row>
    <row r="20" spans="1:17" x14ac:dyDescent="0.25">
      <c r="B20" s="25"/>
      <c r="E20" s="26"/>
    </row>
    <row r="22" spans="1:17" ht="15" customHeight="1" thickBot="1" x14ac:dyDescent="0.3">
      <c r="A22" s="47"/>
      <c r="B22" s="43" t="s">
        <v>210</v>
      </c>
      <c r="C22" s="88" t="s">
        <v>214</v>
      </c>
      <c r="D22" s="89"/>
      <c r="E22" s="89"/>
      <c r="F22" s="98" t="s">
        <v>49</v>
      </c>
      <c r="G22" s="98"/>
      <c r="H22" s="98"/>
      <c r="I22" s="98"/>
      <c r="J22" s="98"/>
      <c r="K22" s="98"/>
      <c r="L22" s="98"/>
      <c r="M22" s="98"/>
      <c r="N22" s="98"/>
      <c r="O22" s="98"/>
      <c r="P22" s="98"/>
      <c r="Q22" s="98"/>
    </row>
    <row r="23" spans="1:17" ht="44.25" customHeight="1" x14ac:dyDescent="0.25">
      <c r="B23" s="44">
        <f>Cuestionario!K21</f>
        <v>5</v>
      </c>
      <c r="C23" s="90" t="str">
        <f>'Radio Data'!B2</f>
        <v>Tecnología</v>
      </c>
      <c r="D23" s="91"/>
      <c r="E23" s="91"/>
      <c r="F23" s="87" t="str">
        <f>Cuestionario!D28</f>
        <v>El producto / sistema integrado a escala de laboratorio demuestra el rendimiento en las aplicaciones previstas</v>
      </c>
      <c r="G23" s="87"/>
      <c r="H23" s="87"/>
      <c r="I23" s="87"/>
      <c r="J23" s="87"/>
      <c r="K23" s="87"/>
      <c r="L23" s="87"/>
      <c r="M23" s="87"/>
      <c r="N23" s="87"/>
      <c r="O23" s="87"/>
      <c r="P23" s="87"/>
      <c r="Q23" s="87"/>
    </row>
    <row r="24" spans="1:17" ht="44.25" customHeight="1" x14ac:dyDescent="0.25">
      <c r="B24" s="45">
        <f>Cuestionario!K30</f>
        <v>4</v>
      </c>
      <c r="C24" s="92" t="str">
        <f>'Radio Data'!B3</f>
        <v>Desarrollo de productos</v>
      </c>
      <c r="D24" s="93"/>
      <c r="E24" s="93"/>
      <c r="F24" s="83" t="str">
        <f>Cuestionario!D37</f>
        <v>Se ha comprobado que el producto / sistema real funciona en su forma casi final bajo un conjunto representativo de condiciones y entornos esperados</v>
      </c>
      <c r="G24" s="83"/>
      <c r="H24" s="83"/>
      <c r="I24" s="83"/>
      <c r="J24" s="83"/>
      <c r="K24" s="83"/>
      <c r="L24" s="83"/>
      <c r="M24" s="83"/>
      <c r="N24" s="83"/>
      <c r="O24" s="83"/>
      <c r="P24" s="83"/>
      <c r="Q24" s="83"/>
    </row>
    <row r="25" spans="1:17" ht="44.25" customHeight="1" x14ac:dyDescent="0.25">
      <c r="B25" s="46">
        <f>Cuestionario!K39</f>
        <v>3</v>
      </c>
      <c r="C25" s="94" t="str">
        <f>'Radio Data'!B4</f>
        <v>Definición de Producto / Diseño</v>
      </c>
      <c r="D25" s="95"/>
      <c r="E25" s="95"/>
      <c r="F25" s="83" t="str">
        <f>Cuestionario!D46</f>
        <v>Se ha escalado un producto / sistema del laboratorio a escala piloto y se han identificado los problemas que pueden afectar el logro de la escala completa.</v>
      </c>
      <c r="G25" s="83"/>
      <c r="H25" s="83"/>
      <c r="I25" s="83"/>
      <c r="J25" s="83"/>
      <c r="K25" s="83"/>
      <c r="L25" s="83"/>
      <c r="M25" s="83"/>
      <c r="N25" s="83"/>
      <c r="O25" s="83"/>
      <c r="P25" s="83"/>
      <c r="Q25" s="83"/>
    </row>
    <row r="26" spans="1:17" ht="44.25" customHeight="1" x14ac:dyDescent="0.25">
      <c r="B26" s="45">
        <f>Cuestionario!K48</f>
        <v>2</v>
      </c>
      <c r="C26" s="92" t="str">
        <f>'Radio Data'!B5</f>
        <v>Entorno competitivo</v>
      </c>
      <c r="D26" s="93"/>
      <c r="E26" s="93"/>
      <c r="F26" s="83" t="str">
        <f>Cuestionario!D55</f>
        <v>Se ha completado la investigación de mercado de fuentes secundarias para demostrar la viabilidad comercial del producto / sistema y se ha demostrado la comprensión básica de productos / sistemas competidores o sustitutos.</v>
      </c>
      <c r="G26" s="83"/>
      <c r="H26" s="83"/>
      <c r="I26" s="83"/>
      <c r="J26" s="83"/>
      <c r="K26" s="83"/>
      <c r="L26" s="83"/>
      <c r="M26" s="83"/>
      <c r="N26" s="83"/>
      <c r="O26" s="83"/>
      <c r="P26" s="83"/>
      <c r="Q26" s="83"/>
    </row>
    <row r="27" spans="1:17" ht="44.25" customHeight="1" x14ac:dyDescent="0.25">
      <c r="B27" s="45">
        <f>Cuestionario!K57</f>
        <v>3</v>
      </c>
      <c r="C27" s="92" t="str">
        <f>'Radio Data'!B6</f>
        <v>Equipo</v>
      </c>
      <c r="D27" s="93"/>
      <c r="E27" s="93"/>
      <c r="F27" s="83" t="str">
        <f>Cuestionario!D64</f>
        <v>Solo dirigen la empresa los fundadores técnicos o no técnicos con asistencia de asesores / mentores externos y / o incubadoras / aceleradoras</v>
      </c>
      <c r="G27" s="83"/>
      <c r="H27" s="83"/>
      <c r="I27" s="83"/>
      <c r="J27" s="83"/>
      <c r="K27" s="83"/>
      <c r="L27" s="83"/>
      <c r="M27" s="83"/>
      <c r="N27" s="83"/>
      <c r="O27" s="83"/>
      <c r="P27" s="83"/>
      <c r="Q27" s="83"/>
    </row>
    <row r="28" spans="1:17" ht="44.25" customHeight="1" x14ac:dyDescent="0.25">
      <c r="B28" s="46">
        <f>Cuestionario!K66</f>
        <v>2</v>
      </c>
      <c r="C28" s="94" t="str">
        <f>'Radio Data'!B7</f>
        <v>Estrategia de entrada al mercado</v>
      </c>
      <c r="D28" s="95"/>
      <c r="E28" s="95"/>
      <c r="F28" s="83" t="str">
        <f>Cuestionario!D73</f>
        <v>Se han entrevistado los clientes / aliados para comprender sus dolores / deseos / necesidades, y el modelo de negocios y la propuesta de valor se han refinado en función de los comentarios de clientes / aliados.</v>
      </c>
      <c r="G28" s="83"/>
      <c r="H28" s="83"/>
      <c r="I28" s="83"/>
      <c r="J28" s="83"/>
      <c r="K28" s="83"/>
      <c r="L28" s="83"/>
      <c r="M28" s="83"/>
      <c r="N28" s="83"/>
      <c r="O28" s="83"/>
      <c r="P28" s="83"/>
      <c r="Q28" s="83"/>
    </row>
    <row r="29" spans="1:17" ht="44.25" customHeight="1" x14ac:dyDescent="0.25">
      <c r="B29" s="46">
        <f>Cuestionario!K75</f>
        <v>1</v>
      </c>
      <c r="C29" s="94" t="str">
        <f>'Radio Data'!B8</f>
        <v>Fabricación / Cadena de suministro</v>
      </c>
      <c r="D29" s="95"/>
      <c r="E29" s="95"/>
      <c r="F29" s="83" t="str">
        <f>Cuestionario!D82</f>
        <v>Los posibles proveedores, aliados y clientes se han identificado y mapeado en un análisis de cadena de valor inicial</v>
      </c>
      <c r="G29" s="83"/>
      <c r="H29" s="83"/>
      <c r="I29" s="83"/>
      <c r="J29" s="83"/>
      <c r="K29" s="83"/>
      <c r="L29" s="83"/>
      <c r="M29" s="83"/>
      <c r="N29" s="83"/>
      <c r="O29" s="83"/>
      <c r="P29" s="83"/>
      <c r="Q29" s="83"/>
    </row>
    <row r="30" spans="1:17" ht="15.75" customHeight="1" x14ac:dyDescent="0.25">
      <c r="G30" s="28"/>
      <c r="H30" s="28"/>
      <c r="I30" s="28"/>
      <c r="J30" s="28"/>
      <c r="K30" s="28"/>
      <c r="L30" s="29"/>
      <c r="M30" s="29"/>
    </row>
    <row r="48" spans="2:17" ht="15" thickBot="1" x14ac:dyDescent="0.3">
      <c r="B48" s="88" t="s">
        <v>211</v>
      </c>
      <c r="C48" s="89"/>
      <c r="D48" s="89"/>
      <c r="E48" s="89"/>
      <c r="F48" s="89"/>
      <c r="G48" s="89"/>
      <c r="H48" s="89"/>
      <c r="I48" s="97"/>
      <c r="J48" s="88" t="s">
        <v>236</v>
      </c>
      <c r="K48" s="89"/>
      <c r="L48" s="89"/>
      <c r="M48" s="89"/>
      <c r="N48" s="89"/>
      <c r="O48" s="89"/>
      <c r="P48" s="89"/>
      <c r="Q48" s="97"/>
    </row>
    <row r="49" spans="2:17" ht="297" customHeight="1" x14ac:dyDescent="0.25">
      <c r="B49" s="87" t="e">
        <f>VLOOKUP(N17,'CRL Esp'!A3:F11,2)</f>
        <v>#N/A</v>
      </c>
      <c r="C49" s="87"/>
      <c r="D49" s="87" t="e">
        <f>VLOOKUP(N17,'CRL Esp'!A3:F11,3)</f>
        <v>#N/A</v>
      </c>
      <c r="E49" s="87"/>
      <c r="F49" s="87"/>
      <c r="G49" s="87"/>
      <c r="H49" s="87"/>
      <c r="I49" s="87"/>
      <c r="J49" s="87" t="e">
        <f>VLOOKUP(N17,'CRL Esp'!A3:F11,5)</f>
        <v>#N/A</v>
      </c>
      <c r="K49" s="87"/>
      <c r="L49" s="87" t="e">
        <f>VLOOKUP(N17,'CRL Esp'!A3:F11,6)</f>
        <v>#N/A</v>
      </c>
      <c r="M49" s="87"/>
      <c r="N49" s="87"/>
      <c r="O49" s="87"/>
      <c r="P49" s="87"/>
      <c r="Q49" s="87"/>
    </row>
    <row r="51" spans="2:17" ht="15" thickBot="1" x14ac:dyDescent="0.3">
      <c r="B51" s="88" t="s">
        <v>113</v>
      </c>
      <c r="C51" s="89"/>
      <c r="D51" s="89"/>
      <c r="E51" s="89"/>
      <c r="F51" s="89"/>
      <c r="G51" s="89"/>
      <c r="H51" s="89"/>
      <c r="I51" s="97"/>
      <c r="J51" s="88" t="s">
        <v>114</v>
      </c>
      <c r="K51" s="89"/>
      <c r="L51" s="89"/>
      <c r="M51" s="89"/>
      <c r="N51" s="89"/>
      <c r="O51" s="89"/>
      <c r="P51" s="89"/>
      <c r="Q51" s="97"/>
    </row>
    <row r="52" spans="2:17" ht="300" customHeight="1" x14ac:dyDescent="0.25">
      <c r="B52" s="87" t="e">
        <f>VLOOKUP(N19,'CRL Esp'!A14:F22,2)</f>
        <v>#N/A</v>
      </c>
      <c r="C52" s="87"/>
      <c r="D52" s="87" t="e">
        <f>VLOOKUP(N19,'CRL Esp'!A14:F22,3)</f>
        <v>#N/A</v>
      </c>
      <c r="E52" s="87"/>
      <c r="F52" s="87"/>
      <c r="G52" s="87"/>
      <c r="H52" s="87"/>
      <c r="I52" s="87"/>
      <c r="J52" s="87" t="e">
        <f>VLOOKUP(N19,'CRL Esp'!A14:F22,5)</f>
        <v>#N/A</v>
      </c>
      <c r="K52" s="87"/>
      <c r="L52" s="87" t="e">
        <f>VLOOKUP(N19,'CRL Esp'!A14:F22,6)</f>
        <v>#N/A</v>
      </c>
      <c r="M52" s="87"/>
      <c r="N52" s="87"/>
      <c r="O52" s="87"/>
      <c r="P52" s="87"/>
      <c r="Q52" s="87"/>
    </row>
  </sheetData>
  <sheetProtection selectLockedCells="1" selectUnlockedCells="1"/>
  <mergeCells count="34">
    <mergeCell ref="A5:Q5"/>
    <mergeCell ref="B52:C52"/>
    <mergeCell ref="D52:I52"/>
    <mergeCell ref="J52:K52"/>
    <mergeCell ref="L52:Q52"/>
    <mergeCell ref="B51:I51"/>
    <mergeCell ref="J51:Q51"/>
    <mergeCell ref="B49:C49"/>
    <mergeCell ref="D49:I49"/>
    <mergeCell ref="J49:K49"/>
    <mergeCell ref="L49:Q49"/>
    <mergeCell ref="B48:I48"/>
    <mergeCell ref="J48:Q48"/>
    <mergeCell ref="F22:Q22"/>
    <mergeCell ref="F25:Q25"/>
    <mergeCell ref="F26:Q26"/>
    <mergeCell ref="F23:Q23"/>
    <mergeCell ref="F24:Q24"/>
    <mergeCell ref="F29:Q29"/>
    <mergeCell ref="C22:E22"/>
    <mergeCell ref="C23:E23"/>
    <mergeCell ref="C24:E24"/>
    <mergeCell ref="C25:E25"/>
    <mergeCell ref="C26:E26"/>
    <mergeCell ref="F27:Q27"/>
    <mergeCell ref="F28:Q28"/>
    <mergeCell ref="C27:E27"/>
    <mergeCell ref="C28:E28"/>
    <mergeCell ref="C29:E29"/>
    <mergeCell ref="B13:G13"/>
    <mergeCell ref="B7:Q7"/>
    <mergeCell ref="H9:P9"/>
    <mergeCell ref="H11:P11"/>
    <mergeCell ref="H13:P13"/>
  </mergeCells>
  <pageMargins left="0.7" right="0.7" top="1.1022916666666667" bottom="0.75" header="0.3" footer="0.3"/>
  <pageSetup scale="74" fitToHeight="6" orientation="portrait" r:id="rId1"/>
  <headerFooter>
    <oddHeader>&amp;L&amp;G
Protección y Comercialización de Tecnologías&amp;R&amp;D</oddHeader>
    <oddFooter>&amp;L&amp;G 
&amp;8Informe con su contenido y formatos sujeto a derechos de autor titularidad de David Leonardo Hurtado Martínez cuya licencia se otorga según Creative Commons. &amp;R&amp;P</oddFooter>
  </headerFooter>
  <rowBreaks count="1" manualBreakCount="1">
    <brk id="44" min="1" max="16"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CF0EB-88A4-4CFD-8DA1-26BCE755D729}">
  <sheetPr codeName="Hoja1"/>
  <dimension ref="A2:F34"/>
  <sheetViews>
    <sheetView topLeftCell="A11" zoomScale="85" zoomScaleNormal="85" workbookViewId="0">
      <selection activeCell="A6" sqref="A6:A16"/>
    </sheetView>
  </sheetViews>
  <sheetFormatPr baseColWidth="10" defaultRowHeight="15" x14ac:dyDescent="0.25"/>
  <cols>
    <col min="2" max="2" width="21.7109375" customWidth="1"/>
    <col min="3" max="3" width="84.7109375" customWidth="1"/>
    <col min="5" max="5" width="21.5703125" style="42" customWidth="1"/>
    <col min="6" max="6" width="84.7109375" style="42" customWidth="1"/>
  </cols>
  <sheetData>
    <row r="2" spans="1:6" x14ac:dyDescent="0.25">
      <c r="C2" t="s">
        <v>119</v>
      </c>
    </row>
    <row r="4" spans="1:6" x14ac:dyDescent="0.25">
      <c r="B4" s="41" t="s">
        <v>110</v>
      </c>
    </row>
    <row r="6" spans="1:6" ht="99.75" x14ac:dyDescent="0.25">
      <c r="A6">
        <v>1</v>
      </c>
      <c r="B6" s="39" t="s">
        <v>75</v>
      </c>
      <c r="C6" s="39" t="s">
        <v>93</v>
      </c>
      <c r="E6" s="39" t="s">
        <v>115</v>
      </c>
      <c r="F6" s="39" t="s">
        <v>116</v>
      </c>
    </row>
    <row r="7" spans="1:6" ht="57" x14ac:dyDescent="0.25">
      <c r="A7">
        <v>2</v>
      </c>
      <c r="B7" s="40" t="s">
        <v>79</v>
      </c>
      <c r="C7" s="40" t="s">
        <v>92</v>
      </c>
      <c r="E7" s="39" t="s">
        <v>126</v>
      </c>
      <c r="F7" s="39" t="s">
        <v>127</v>
      </c>
    </row>
    <row r="8" spans="1:6" ht="81.75" customHeight="1" x14ac:dyDescent="0.25">
      <c r="A8">
        <v>3</v>
      </c>
      <c r="B8" s="40" t="s">
        <v>120</v>
      </c>
      <c r="C8" s="40" t="s">
        <v>91</v>
      </c>
      <c r="D8" s="4"/>
      <c r="E8" s="39" t="s">
        <v>123</v>
      </c>
      <c r="F8" s="39" t="s">
        <v>128</v>
      </c>
    </row>
    <row r="9" spans="1:6" ht="142.5" x14ac:dyDescent="0.25">
      <c r="A9">
        <v>4</v>
      </c>
      <c r="B9" s="40" t="s">
        <v>83</v>
      </c>
      <c r="C9" s="39" t="s">
        <v>90</v>
      </c>
      <c r="E9" s="39" t="s">
        <v>131</v>
      </c>
      <c r="F9" s="39" t="s">
        <v>132</v>
      </c>
    </row>
    <row r="10" spans="1:6" ht="171" customHeight="1" x14ac:dyDescent="0.25">
      <c r="A10">
        <v>5</v>
      </c>
      <c r="B10" s="40" t="s">
        <v>84</v>
      </c>
      <c r="C10" s="39" t="s">
        <v>87</v>
      </c>
      <c r="E10" s="39" t="s">
        <v>135</v>
      </c>
      <c r="F10" s="39" t="s">
        <v>136</v>
      </c>
    </row>
    <row r="11" spans="1:6" ht="194.25" customHeight="1" x14ac:dyDescent="0.25">
      <c r="A11">
        <v>6</v>
      </c>
      <c r="B11" s="40" t="s">
        <v>86</v>
      </c>
      <c r="C11" s="39" t="s">
        <v>88</v>
      </c>
      <c r="E11" s="39" t="s">
        <v>140</v>
      </c>
      <c r="F11" s="39" t="s">
        <v>139</v>
      </c>
    </row>
    <row r="12" spans="1:6" ht="78" customHeight="1" x14ac:dyDescent="0.25">
      <c r="A12">
        <v>7</v>
      </c>
      <c r="B12" s="39" t="s">
        <v>73</v>
      </c>
      <c r="C12" s="39" t="s">
        <v>89</v>
      </c>
      <c r="E12" s="39" t="s">
        <v>141</v>
      </c>
      <c r="F12" s="39" t="s">
        <v>142</v>
      </c>
    </row>
    <row r="13" spans="1:6" ht="128.25" x14ac:dyDescent="0.25">
      <c r="A13">
        <v>8</v>
      </c>
      <c r="B13" s="40" t="s">
        <v>102</v>
      </c>
      <c r="C13" s="39" t="s">
        <v>103</v>
      </c>
      <c r="E13" s="39" t="s">
        <v>147</v>
      </c>
      <c r="F13" s="39" t="s">
        <v>148</v>
      </c>
    </row>
    <row r="14" spans="1:6" ht="71.25" x14ac:dyDescent="0.25">
      <c r="A14">
        <v>9</v>
      </c>
      <c r="B14" s="39" t="s">
        <v>106</v>
      </c>
      <c r="C14" s="39" t="s">
        <v>107</v>
      </c>
      <c r="E14" s="39"/>
      <c r="F14" s="39" t="s">
        <v>149</v>
      </c>
    </row>
    <row r="18" spans="2:6" x14ac:dyDescent="0.25">
      <c r="B18" s="41" t="s">
        <v>111</v>
      </c>
    </row>
    <row r="20" spans="2:6" ht="174.75" customHeight="1" x14ac:dyDescent="0.25">
      <c r="B20" s="39" t="s">
        <v>78</v>
      </c>
      <c r="C20" s="39" t="s">
        <v>76</v>
      </c>
      <c r="E20" s="39" t="s">
        <v>117</v>
      </c>
      <c r="F20" s="39" t="s">
        <v>118</v>
      </c>
    </row>
    <row r="21" spans="2:6" ht="207" customHeight="1" x14ac:dyDescent="0.25">
      <c r="B21" s="39" t="s">
        <v>80</v>
      </c>
      <c r="C21" s="39" t="s">
        <v>94</v>
      </c>
      <c r="E21" s="39" t="s">
        <v>121</v>
      </c>
      <c r="F21" s="39" t="s">
        <v>122</v>
      </c>
    </row>
    <row r="22" spans="2:6" ht="164.25" customHeight="1" x14ac:dyDescent="0.25">
      <c r="B22" s="39" t="s">
        <v>82</v>
      </c>
      <c r="C22" s="39" t="s">
        <v>95</v>
      </c>
      <c r="E22" s="39" t="s">
        <v>124</v>
      </c>
      <c r="F22" s="39" t="s">
        <v>125</v>
      </c>
    </row>
    <row r="23" spans="2:6" ht="198.75" customHeight="1" x14ac:dyDescent="0.25">
      <c r="B23" s="39" t="s">
        <v>72</v>
      </c>
      <c r="C23" s="39" t="s">
        <v>96</v>
      </c>
      <c r="E23" s="39" t="s">
        <v>129</v>
      </c>
      <c r="F23" s="39" t="s">
        <v>130</v>
      </c>
    </row>
    <row r="24" spans="2:6" ht="171" customHeight="1" x14ac:dyDescent="0.25">
      <c r="B24" s="39" t="s">
        <v>85</v>
      </c>
      <c r="C24" s="39" t="s">
        <v>97</v>
      </c>
      <c r="E24" s="39" t="s">
        <v>133</v>
      </c>
      <c r="F24" s="39" t="s">
        <v>134</v>
      </c>
    </row>
    <row r="25" spans="2:6" ht="168.75" customHeight="1" x14ac:dyDescent="0.25">
      <c r="B25" s="39" t="s">
        <v>98</v>
      </c>
      <c r="C25" s="39" t="s">
        <v>99</v>
      </c>
      <c r="E25" s="39" t="s">
        <v>137</v>
      </c>
      <c r="F25" s="39" t="s">
        <v>138</v>
      </c>
    </row>
    <row r="26" spans="2:6" ht="163.5" customHeight="1" x14ac:dyDescent="0.25">
      <c r="B26" s="39" t="s">
        <v>101</v>
      </c>
      <c r="C26" s="39" t="s">
        <v>100</v>
      </c>
      <c r="E26" s="39" t="s">
        <v>143</v>
      </c>
      <c r="F26" s="39" t="s">
        <v>144</v>
      </c>
    </row>
    <row r="27" spans="2:6" ht="123.75" customHeight="1" x14ac:dyDescent="0.25">
      <c r="B27" s="39" t="s">
        <v>104</v>
      </c>
      <c r="C27" s="39" t="s">
        <v>105</v>
      </c>
      <c r="E27" s="39" t="s">
        <v>145</v>
      </c>
      <c r="F27" s="39" t="s">
        <v>146</v>
      </c>
    </row>
    <row r="28" spans="2:6" ht="134.25" customHeight="1" x14ac:dyDescent="0.25">
      <c r="B28" s="39" t="s">
        <v>108</v>
      </c>
      <c r="C28" s="39" t="s">
        <v>109</v>
      </c>
      <c r="E28" s="39"/>
      <c r="F28" s="39" t="s">
        <v>149</v>
      </c>
    </row>
    <row r="29" spans="2:6" ht="54" customHeight="1" x14ac:dyDescent="0.25"/>
    <row r="30" spans="2:6" ht="54" customHeight="1" x14ac:dyDescent="0.25"/>
    <row r="31" spans="2:6" ht="54" customHeight="1" x14ac:dyDescent="0.25"/>
    <row r="32" spans="2:6" ht="54" customHeight="1" x14ac:dyDescent="0.25"/>
    <row r="33" ht="54" customHeight="1" x14ac:dyDescent="0.25"/>
    <row r="34" ht="54"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D5398-300D-4EC8-B719-BF1F1E29A635}">
  <sheetPr codeName="Hoja3">
    <pageSetUpPr fitToPage="1"/>
  </sheetPr>
  <dimension ref="A1:H33"/>
  <sheetViews>
    <sheetView topLeftCell="E1" zoomScale="70" zoomScaleNormal="70" zoomScaleSheetLayoutView="40" workbookViewId="0">
      <pane ySplit="2" topLeftCell="A7" activePane="bottomLeft" state="frozen"/>
      <selection pane="bottomLeft" activeCell="G9" sqref="G9"/>
    </sheetView>
  </sheetViews>
  <sheetFormatPr baseColWidth="10" defaultRowHeight="12.75" x14ac:dyDescent="0.2"/>
  <cols>
    <col min="1" max="1" width="3.5703125" style="54" customWidth="1"/>
    <col min="2" max="2" width="23" style="54" customWidth="1"/>
    <col min="3" max="3" width="91.7109375" style="54" customWidth="1"/>
    <col min="4" max="4" width="50" style="54" customWidth="1"/>
    <col min="5" max="5" width="22.85546875" style="54" customWidth="1"/>
    <col min="6" max="6" width="84.42578125" style="54" customWidth="1"/>
    <col min="7" max="7" width="50.85546875" style="54" customWidth="1"/>
    <col min="8" max="8" width="66.85546875" style="54" customWidth="1"/>
    <col min="9" max="16384" width="11.42578125" style="54"/>
  </cols>
  <sheetData>
    <row r="1" spans="1:8" x14ac:dyDescent="0.2">
      <c r="B1" s="41" t="s">
        <v>211</v>
      </c>
      <c r="E1" s="41" t="s">
        <v>112</v>
      </c>
    </row>
    <row r="2" spans="1:8" x14ac:dyDescent="0.2">
      <c r="A2" s="59"/>
      <c r="B2" s="59" t="s">
        <v>230</v>
      </c>
      <c r="C2" s="59" t="s">
        <v>229</v>
      </c>
      <c r="D2" s="59" t="s">
        <v>232</v>
      </c>
      <c r="E2" s="59" t="s">
        <v>227</v>
      </c>
      <c r="F2" s="59" t="s">
        <v>228</v>
      </c>
      <c r="G2" s="59" t="s">
        <v>233</v>
      </c>
      <c r="H2" s="59" t="s">
        <v>234</v>
      </c>
    </row>
    <row r="3" spans="1:8" ht="103.5" customHeight="1" x14ac:dyDescent="0.2">
      <c r="A3" s="60">
        <v>1</v>
      </c>
      <c r="B3" s="56" t="s">
        <v>77</v>
      </c>
      <c r="C3" s="56" t="s">
        <v>187</v>
      </c>
      <c r="D3" s="59"/>
      <c r="E3" s="61" t="s">
        <v>156</v>
      </c>
      <c r="F3" s="61" t="s">
        <v>165</v>
      </c>
      <c r="G3" s="59"/>
      <c r="H3" s="59"/>
    </row>
    <row r="4" spans="1:8" ht="73.5" customHeight="1" x14ac:dyDescent="0.2">
      <c r="A4" s="60">
        <v>2</v>
      </c>
      <c r="B4" s="56" t="s">
        <v>188</v>
      </c>
      <c r="C4" s="56" t="s">
        <v>189</v>
      </c>
      <c r="D4" s="59"/>
      <c r="E4" s="61" t="s">
        <v>157</v>
      </c>
      <c r="F4" s="61" t="s">
        <v>190</v>
      </c>
      <c r="G4" s="59"/>
      <c r="H4" s="59"/>
    </row>
    <row r="5" spans="1:8" ht="72.75" customHeight="1" x14ac:dyDescent="0.2">
      <c r="A5" s="60">
        <v>3</v>
      </c>
      <c r="B5" s="58" t="s">
        <v>74</v>
      </c>
      <c r="C5" s="62" t="s">
        <v>150</v>
      </c>
      <c r="D5" s="59"/>
      <c r="E5" s="61" t="s">
        <v>158</v>
      </c>
      <c r="F5" s="61" t="s">
        <v>166</v>
      </c>
      <c r="G5" s="59"/>
      <c r="H5" s="59"/>
    </row>
    <row r="6" spans="1:8" ht="149.25" customHeight="1" x14ac:dyDescent="0.2">
      <c r="A6" s="60">
        <v>4</v>
      </c>
      <c r="B6" s="58" t="s">
        <v>222</v>
      </c>
      <c r="C6" s="58" t="s">
        <v>151</v>
      </c>
      <c r="D6" s="59"/>
      <c r="E6" s="61" t="s">
        <v>159</v>
      </c>
      <c r="F6" s="61" t="s">
        <v>167</v>
      </c>
      <c r="G6" s="59"/>
      <c r="H6" s="59"/>
    </row>
    <row r="7" spans="1:8" ht="191.25" customHeight="1" x14ac:dyDescent="0.2">
      <c r="A7" s="60">
        <v>5</v>
      </c>
      <c r="B7" s="62" t="s">
        <v>223</v>
      </c>
      <c r="C7" s="61" t="s">
        <v>168</v>
      </c>
      <c r="D7" s="99" t="s">
        <v>235</v>
      </c>
      <c r="E7" s="61" t="s">
        <v>160</v>
      </c>
      <c r="F7" s="61" t="s">
        <v>191</v>
      </c>
      <c r="G7" s="59"/>
      <c r="H7" s="59"/>
    </row>
    <row r="8" spans="1:8" ht="189.75" customHeight="1" x14ac:dyDescent="0.2">
      <c r="A8" s="60">
        <v>6</v>
      </c>
      <c r="B8" s="62" t="s">
        <v>224</v>
      </c>
      <c r="C8" s="61" t="s">
        <v>192</v>
      </c>
      <c r="D8" s="59"/>
      <c r="E8" s="61" t="s">
        <v>161</v>
      </c>
      <c r="F8" s="61" t="s">
        <v>169</v>
      </c>
      <c r="G8" s="59"/>
      <c r="H8" s="59"/>
    </row>
    <row r="9" spans="1:8" ht="132" customHeight="1" x14ac:dyDescent="0.2">
      <c r="A9" s="60">
        <v>7</v>
      </c>
      <c r="B9" s="61" t="s">
        <v>225</v>
      </c>
      <c r="C9" s="61" t="s">
        <v>152</v>
      </c>
      <c r="D9" s="59"/>
      <c r="E9" s="61" t="s">
        <v>162</v>
      </c>
      <c r="F9" s="61" t="s">
        <v>193</v>
      </c>
      <c r="G9" s="59"/>
      <c r="H9" s="59"/>
    </row>
    <row r="10" spans="1:8" ht="136.5" customHeight="1" x14ac:dyDescent="0.2">
      <c r="A10" s="60">
        <v>8</v>
      </c>
      <c r="B10" s="62" t="s">
        <v>226</v>
      </c>
      <c r="C10" s="61" t="s">
        <v>153</v>
      </c>
      <c r="D10" s="59"/>
      <c r="E10" s="61" t="s">
        <v>163</v>
      </c>
      <c r="F10" s="61" t="s">
        <v>194</v>
      </c>
      <c r="G10" s="59"/>
      <c r="H10" s="59"/>
    </row>
    <row r="11" spans="1:8" ht="71.25" customHeight="1" x14ac:dyDescent="0.2">
      <c r="A11" s="60">
        <v>9</v>
      </c>
      <c r="B11" s="61" t="s">
        <v>155</v>
      </c>
      <c r="C11" s="61" t="s">
        <v>154</v>
      </c>
      <c r="D11" s="59"/>
      <c r="E11" s="61"/>
      <c r="F11" s="61" t="s">
        <v>164</v>
      </c>
      <c r="G11" s="59"/>
      <c r="H11" s="59"/>
    </row>
    <row r="12" spans="1:8" x14ac:dyDescent="0.2">
      <c r="A12" s="55"/>
    </row>
    <row r="13" spans="1:8" x14ac:dyDescent="0.2">
      <c r="A13" s="55"/>
    </row>
    <row r="14" spans="1:8" x14ac:dyDescent="0.2">
      <c r="A14" s="55"/>
    </row>
    <row r="15" spans="1:8" hidden="1" x14ac:dyDescent="0.2">
      <c r="A15" s="55"/>
      <c r="B15" s="41" t="s">
        <v>113</v>
      </c>
      <c r="E15" s="41" t="s">
        <v>114</v>
      </c>
    </row>
    <row r="16" spans="1:8" hidden="1" x14ac:dyDescent="0.2">
      <c r="A16" s="55"/>
    </row>
    <row r="17" spans="1:6" ht="210.75" hidden="1" customHeight="1" x14ac:dyDescent="0.2">
      <c r="A17" s="55">
        <v>1</v>
      </c>
      <c r="B17" s="58" t="s">
        <v>195</v>
      </c>
      <c r="C17" s="58" t="s">
        <v>196</v>
      </c>
      <c r="E17" s="57" t="s">
        <v>170</v>
      </c>
      <c r="F17" s="57" t="s">
        <v>181</v>
      </c>
    </row>
    <row r="18" spans="1:6" ht="202.5" hidden="1" customHeight="1" x14ac:dyDescent="0.2">
      <c r="A18" s="55">
        <v>2</v>
      </c>
      <c r="B18" s="58" t="s">
        <v>81</v>
      </c>
      <c r="C18" s="57" t="s">
        <v>182</v>
      </c>
      <c r="E18" s="57" t="s">
        <v>171</v>
      </c>
      <c r="F18" s="57" t="s">
        <v>213</v>
      </c>
    </row>
    <row r="19" spans="1:6" ht="183" hidden="1" customHeight="1" x14ac:dyDescent="0.2">
      <c r="A19" s="55">
        <v>3</v>
      </c>
      <c r="B19" s="57" t="s">
        <v>183</v>
      </c>
      <c r="C19" s="57" t="s">
        <v>184</v>
      </c>
      <c r="E19" s="57" t="s">
        <v>172</v>
      </c>
      <c r="F19" s="57" t="s">
        <v>185</v>
      </c>
    </row>
    <row r="20" spans="1:6" ht="150.75" hidden="1" customHeight="1" x14ac:dyDescent="0.2">
      <c r="A20" s="55">
        <v>4</v>
      </c>
      <c r="B20" s="57" t="s">
        <v>178</v>
      </c>
      <c r="C20" s="57" t="s">
        <v>186</v>
      </c>
      <c r="E20" s="57" t="s">
        <v>173</v>
      </c>
      <c r="F20" s="57" t="s">
        <v>198</v>
      </c>
    </row>
    <row r="21" spans="1:6" ht="164.25" hidden="1" customHeight="1" x14ac:dyDescent="0.2">
      <c r="A21" s="55">
        <v>5</v>
      </c>
      <c r="B21" s="57" t="s">
        <v>208</v>
      </c>
      <c r="C21" s="57" t="s">
        <v>197</v>
      </c>
      <c r="E21" s="57" t="s">
        <v>174</v>
      </c>
      <c r="F21" s="57" t="s">
        <v>202</v>
      </c>
    </row>
    <row r="22" spans="1:6" ht="169.5" hidden="1" customHeight="1" x14ac:dyDescent="0.2">
      <c r="A22" s="55">
        <v>6</v>
      </c>
      <c r="B22" s="57" t="s">
        <v>179</v>
      </c>
      <c r="C22" s="57" t="s">
        <v>203</v>
      </c>
      <c r="E22" s="57" t="s">
        <v>175</v>
      </c>
      <c r="F22" s="57" t="s">
        <v>209</v>
      </c>
    </row>
    <row r="23" spans="1:6" ht="170.25" hidden="1" customHeight="1" x14ac:dyDescent="0.2">
      <c r="A23" s="55">
        <v>7</v>
      </c>
      <c r="B23" s="57" t="s">
        <v>180</v>
      </c>
      <c r="C23" s="57" t="s">
        <v>199</v>
      </c>
      <c r="E23" s="57" t="s">
        <v>176</v>
      </c>
      <c r="F23" s="57" t="s">
        <v>200</v>
      </c>
    </row>
    <row r="24" spans="1:6" ht="135" hidden="1" customHeight="1" x14ac:dyDescent="0.2">
      <c r="A24" s="55">
        <v>8</v>
      </c>
      <c r="B24" s="57" t="s">
        <v>206</v>
      </c>
      <c r="C24" s="57" t="s">
        <v>201</v>
      </c>
      <c r="E24" s="57" t="s">
        <v>177</v>
      </c>
      <c r="F24" s="57" t="s">
        <v>204</v>
      </c>
    </row>
    <row r="25" spans="1:6" ht="124.5" hidden="1" customHeight="1" x14ac:dyDescent="0.2">
      <c r="A25" s="55">
        <v>9</v>
      </c>
      <c r="B25" s="57" t="s">
        <v>205</v>
      </c>
      <c r="C25" s="57" t="s">
        <v>207</v>
      </c>
      <c r="E25" s="57"/>
      <c r="F25" s="57" t="s">
        <v>164</v>
      </c>
    </row>
    <row r="26" spans="1:6" ht="54" customHeight="1" x14ac:dyDescent="0.2">
      <c r="A26" s="55"/>
    </row>
    <row r="27" spans="1:6" ht="54" customHeight="1" x14ac:dyDescent="0.2">
      <c r="A27" s="55"/>
    </row>
    <row r="28" spans="1:6" ht="54" customHeight="1" x14ac:dyDescent="0.2">
      <c r="A28" s="55"/>
    </row>
    <row r="29" spans="1:6" ht="54" customHeight="1" x14ac:dyDescent="0.2">
      <c r="A29" s="55"/>
    </row>
    <row r="30" spans="1:6" ht="54" customHeight="1" x14ac:dyDescent="0.2">
      <c r="A30" s="55"/>
    </row>
    <row r="31" spans="1:6" ht="54" customHeight="1" x14ac:dyDescent="0.2">
      <c r="A31" s="55"/>
    </row>
    <row r="32" spans="1:6" x14ac:dyDescent="0.2">
      <c r="A32" s="55"/>
    </row>
    <row r="33" spans="1:1" x14ac:dyDescent="0.2">
      <c r="A33" s="55"/>
    </row>
  </sheetData>
  <pageMargins left="0.70866141732283472" right="0.70866141732283472" top="0.74803149606299213" bottom="0.74803149606299213" header="0.31496062992125984" footer="0.31496062992125984"/>
  <pageSetup scale="31" orientation="landscape" r:id="rId1"/>
  <rowBreaks count="2" manualBreakCount="2">
    <brk id="13" max="16383" man="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C7C8-E524-4C32-8722-03BB6014BD2E}">
  <sheetPr codeName="Hoja2">
    <pageSetUpPr fitToPage="1"/>
  </sheetPr>
  <dimension ref="A1:H30"/>
  <sheetViews>
    <sheetView tabSelected="1" topLeftCell="D12" zoomScale="55" zoomScaleNormal="55" zoomScaleSheetLayoutView="55" workbookViewId="0">
      <pane ySplit="2" topLeftCell="A14" activePane="bottomLeft" state="frozen"/>
      <selection activeCell="A12" sqref="A12"/>
      <selection pane="bottomLeft" activeCell="H16" sqref="H16"/>
    </sheetView>
  </sheetViews>
  <sheetFormatPr baseColWidth="10" defaultRowHeight="12.75" x14ac:dyDescent="0.2"/>
  <cols>
    <col min="1" max="1" width="3.5703125" style="54" customWidth="1"/>
    <col min="2" max="2" width="23" style="54" customWidth="1"/>
    <col min="3" max="3" width="91.7109375" style="54" customWidth="1"/>
    <col min="4" max="4" width="50.7109375" style="54" customWidth="1"/>
    <col min="5" max="5" width="22.85546875" style="54" customWidth="1"/>
    <col min="6" max="6" width="84.42578125" style="54" customWidth="1"/>
    <col min="7" max="7" width="50" style="54" customWidth="1"/>
    <col min="8" max="8" width="66.85546875" style="54" customWidth="1"/>
    <col min="9" max="16384" width="11.42578125" style="54"/>
  </cols>
  <sheetData>
    <row r="1" spans="1:8" hidden="1" x14ac:dyDescent="0.2">
      <c r="B1" s="41" t="s">
        <v>211</v>
      </c>
      <c r="E1" s="41" t="s">
        <v>112</v>
      </c>
      <c r="G1" s="59"/>
    </row>
    <row r="2" spans="1:8" hidden="1" x14ac:dyDescent="0.2">
      <c r="A2" s="59"/>
      <c r="B2" s="59" t="s">
        <v>230</v>
      </c>
      <c r="C2" s="59" t="s">
        <v>229</v>
      </c>
      <c r="D2" s="59" t="s">
        <v>232</v>
      </c>
      <c r="E2" s="59" t="s">
        <v>227</v>
      </c>
      <c r="F2" s="59" t="s">
        <v>228</v>
      </c>
      <c r="G2" s="59" t="s">
        <v>233</v>
      </c>
      <c r="H2" s="59" t="s">
        <v>234</v>
      </c>
    </row>
    <row r="3" spans="1:8" ht="103.5" hidden="1" customHeight="1" x14ac:dyDescent="0.2">
      <c r="A3" s="60">
        <v>1</v>
      </c>
      <c r="B3" s="56" t="s">
        <v>77</v>
      </c>
      <c r="C3" s="56" t="s">
        <v>187</v>
      </c>
      <c r="D3" s="59"/>
      <c r="E3" s="61" t="s">
        <v>156</v>
      </c>
      <c r="F3" s="61" t="s">
        <v>165</v>
      </c>
      <c r="G3" s="59"/>
      <c r="H3" s="59"/>
    </row>
    <row r="4" spans="1:8" ht="73.5" hidden="1" customHeight="1" x14ac:dyDescent="0.2">
      <c r="A4" s="60">
        <v>2</v>
      </c>
      <c r="B4" s="56" t="s">
        <v>188</v>
      </c>
      <c r="C4" s="56" t="s">
        <v>189</v>
      </c>
      <c r="D4" s="59"/>
      <c r="E4" s="61" t="s">
        <v>157</v>
      </c>
      <c r="F4" s="61" t="s">
        <v>190</v>
      </c>
      <c r="G4" s="59"/>
      <c r="H4" s="59"/>
    </row>
    <row r="5" spans="1:8" ht="72.75" hidden="1" customHeight="1" x14ac:dyDescent="0.2">
      <c r="A5" s="60">
        <v>3</v>
      </c>
      <c r="B5" s="58" t="s">
        <v>74</v>
      </c>
      <c r="C5" s="62" t="s">
        <v>150</v>
      </c>
      <c r="D5" s="59"/>
      <c r="E5" s="61" t="s">
        <v>158</v>
      </c>
      <c r="F5" s="61" t="s">
        <v>166</v>
      </c>
      <c r="G5" s="59"/>
      <c r="H5" s="59"/>
    </row>
    <row r="6" spans="1:8" ht="149.25" hidden="1" customHeight="1" x14ac:dyDescent="0.2">
      <c r="A6" s="60">
        <v>4</v>
      </c>
      <c r="B6" s="58" t="s">
        <v>222</v>
      </c>
      <c r="C6" s="58" t="s">
        <v>151</v>
      </c>
      <c r="D6" s="59"/>
      <c r="E6" s="61" t="s">
        <v>159</v>
      </c>
      <c r="F6" s="61" t="s">
        <v>167</v>
      </c>
      <c r="G6" s="59"/>
      <c r="H6" s="59"/>
    </row>
    <row r="7" spans="1:8" ht="191.25" hidden="1" customHeight="1" x14ac:dyDescent="0.2">
      <c r="A7" s="60">
        <v>5</v>
      </c>
      <c r="B7" s="62" t="s">
        <v>223</v>
      </c>
      <c r="C7" s="61" t="s">
        <v>168</v>
      </c>
      <c r="D7" s="59"/>
      <c r="E7" s="61" t="s">
        <v>160</v>
      </c>
      <c r="F7" s="61" t="s">
        <v>191</v>
      </c>
      <c r="G7" s="59"/>
      <c r="H7" s="59"/>
    </row>
    <row r="8" spans="1:8" ht="189.75" hidden="1" customHeight="1" x14ac:dyDescent="0.2">
      <c r="A8" s="60">
        <v>6</v>
      </c>
      <c r="B8" s="62" t="s">
        <v>224</v>
      </c>
      <c r="C8" s="61" t="s">
        <v>192</v>
      </c>
      <c r="D8" s="59"/>
      <c r="E8" s="61" t="s">
        <v>161</v>
      </c>
      <c r="F8" s="61" t="s">
        <v>169</v>
      </c>
      <c r="G8" s="59"/>
      <c r="H8" s="59"/>
    </row>
    <row r="9" spans="1:8" ht="132" hidden="1" customHeight="1" x14ac:dyDescent="0.2">
      <c r="A9" s="60">
        <v>7</v>
      </c>
      <c r="B9" s="61" t="s">
        <v>225</v>
      </c>
      <c r="C9" s="61" t="s">
        <v>152</v>
      </c>
      <c r="D9" s="59"/>
      <c r="E9" s="61" t="s">
        <v>162</v>
      </c>
      <c r="F9" s="61" t="s">
        <v>193</v>
      </c>
      <c r="H9" s="59"/>
    </row>
    <row r="10" spans="1:8" ht="136.5" hidden="1" customHeight="1" x14ac:dyDescent="0.2">
      <c r="A10" s="60">
        <v>8</v>
      </c>
      <c r="B10" s="62" t="s">
        <v>226</v>
      </c>
      <c r="C10" s="61" t="s">
        <v>153</v>
      </c>
      <c r="D10" s="59"/>
      <c r="E10" s="61" t="s">
        <v>163</v>
      </c>
      <c r="F10" s="61" t="s">
        <v>194</v>
      </c>
      <c r="H10" s="59"/>
    </row>
    <row r="11" spans="1:8" ht="71.25" hidden="1" customHeight="1" x14ac:dyDescent="0.2">
      <c r="A11" s="60">
        <v>9</v>
      </c>
      <c r="B11" s="61" t="s">
        <v>155</v>
      </c>
      <c r="C11" s="61" t="s">
        <v>154</v>
      </c>
      <c r="D11" s="59"/>
      <c r="E11" s="61"/>
      <c r="F11" s="61" t="s">
        <v>164</v>
      </c>
      <c r="H11" s="59"/>
    </row>
    <row r="12" spans="1:8" x14ac:dyDescent="0.2">
      <c r="A12" s="55"/>
      <c r="B12" s="41" t="s">
        <v>113</v>
      </c>
      <c r="E12" s="41" t="s">
        <v>114</v>
      </c>
    </row>
    <row r="13" spans="1:8" x14ac:dyDescent="0.2">
      <c r="A13" s="59"/>
      <c r="B13" s="59" t="s">
        <v>230</v>
      </c>
      <c r="C13" s="59" t="s">
        <v>229</v>
      </c>
      <c r="D13" s="59" t="s">
        <v>231</v>
      </c>
      <c r="E13" s="59" t="s">
        <v>227</v>
      </c>
      <c r="F13" s="59" t="s">
        <v>228</v>
      </c>
      <c r="G13" s="59" t="s">
        <v>233</v>
      </c>
      <c r="H13" s="59" t="s">
        <v>234</v>
      </c>
    </row>
    <row r="14" spans="1:8" ht="210.75" customHeight="1" x14ac:dyDescent="0.2">
      <c r="A14" s="60">
        <v>1</v>
      </c>
      <c r="B14" s="58" t="s">
        <v>195</v>
      </c>
      <c r="C14" s="58" t="s">
        <v>196</v>
      </c>
      <c r="D14" s="59"/>
      <c r="E14" s="61" t="s">
        <v>170</v>
      </c>
      <c r="F14" s="61" t="s">
        <v>181</v>
      </c>
      <c r="G14" s="59"/>
      <c r="H14" s="59"/>
    </row>
    <row r="15" spans="1:8" ht="202.5" customHeight="1" x14ac:dyDescent="0.2">
      <c r="A15" s="60">
        <v>2</v>
      </c>
      <c r="B15" s="58" t="s">
        <v>81</v>
      </c>
      <c r="C15" s="61" t="s">
        <v>182</v>
      </c>
      <c r="D15" s="59"/>
      <c r="E15" s="61" t="s">
        <v>171</v>
      </c>
      <c r="F15" s="61" t="s">
        <v>213</v>
      </c>
      <c r="G15" s="59"/>
      <c r="H15" s="59"/>
    </row>
    <row r="16" spans="1:8" ht="183" customHeight="1" x14ac:dyDescent="0.2">
      <c r="A16" s="60">
        <v>3</v>
      </c>
      <c r="B16" s="61" t="s">
        <v>183</v>
      </c>
      <c r="C16" s="61" t="s">
        <v>184</v>
      </c>
      <c r="D16" s="59"/>
      <c r="E16" s="61" t="s">
        <v>172</v>
      </c>
      <c r="F16" s="61" t="s">
        <v>185</v>
      </c>
      <c r="G16" s="59"/>
      <c r="H16" s="59"/>
    </row>
    <row r="17" spans="1:8" ht="150.75" customHeight="1" x14ac:dyDescent="0.2">
      <c r="A17" s="60">
        <v>4</v>
      </c>
      <c r="B17" s="61" t="s">
        <v>178</v>
      </c>
      <c r="C17" s="61" t="s">
        <v>186</v>
      </c>
      <c r="D17" s="59"/>
      <c r="E17" s="61" t="s">
        <v>173</v>
      </c>
      <c r="F17" s="61" t="s">
        <v>198</v>
      </c>
      <c r="G17" s="59"/>
      <c r="H17" s="59"/>
    </row>
    <row r="18" spans="1:8" ht="164.25" customHeight="1" x14ac:dyDescent="0.2">
      <c r="A18" s="60">
        <v>5</v>
      </c>
      <c r="B18" s="61" t="s">
        <v>208</v>
      </c>
      <c r="C18" s="61" t="s">
        <v>197</v>
      </c>
      <c r="D18" s="59"/>
      <c r="E18" s="61" t="s">
        <v>174</v>
      </c>
      <c r="F18" s="61" t="s">
        <v>202</v>
      </c>
      <c r="G18" s="59"/>
      <c r="H18" s="59"/>
    </row>
    <row r="19" spans="1:8" ht="169.5" customHeight="1" x14ac:dyDescent="0.2">
      <c r="A19" s="60">
        <v>6</v>
      </c>
      <c r="B19" s="61" t="s">
        <v>179</v>
      </c>
      <c r="C19" s="61" t="s">
        <v>203</v>
      </c>
      <c r="D19" s="59"/>
      <c r="E19" s="61" t="s">
        <v>175</v>
      </c>
      <c r="F19" s="61" t="s">
        <v>209</v>
      </c>
      <c r="G19" s="59"/>
      <c r="H19" s="59"/>
    </row>
    <row r="20" spans="1:8" ht="170.25" customHeight="1" x14ac:dyDescent="0.2">
      <c r="A20" s="60">
        <v>7</v>
      </c>
      <c r="B20" s="61" t="s">
        <v>180</v>
      </c>
      <c r="C20" s="61" t="s">
        <v>199</v>
      </c>
      <c r="D20" s="59"/>
      <c r="E20" s="61" t="s">
        <v>176</v>
      </c>
      <c r="F20" s="61" t="s">
        <v>200</v>
      </c>
      <c r="G20" s="59"/>
      <c r="H20" s="59"/>
    </row>
    <row r="21" spans="1:8" ht="135" customHeight="1" x14ac:dyDescent="0.2">
      <c r="A21" s="60">
        <v>8</v>
      </c>
      <c r="B21" s="61" t="s">
        <v>206</v>
      </c>
      <c r="C21" s="61" t="s">
        <v>201</v>
      </c>
      <c r="D21" s="59"/>
      <c r="E21" s="61" t="s">
        <v>177</v>
      </c>
      <c r="F21" s="61" t="s">
        <v>204</v>
      </c>
      <c r="G21" s="59"/>
      <c r="H21" s="59"/>
    </row>
    <row r="22" spans="1:8" ht="124.5" customHeight="1" x14ac:dyDescent="0.2">
      <c r="A22" s="60">
        <v>9</v>
      </c>
      <c r="B22" s="61" t="s">
        <v>205</v>
      </c>
      <c r="C22" s="61" t="s">
        <v>207</v>
      </c>
      <c r="D22" s="59"/>
      <c r="E22" s="61"/>
      <c r="F22" s="61" t="s">
        <v>164</v>
      </c>
      <c r="G22" s="59"/>
      <c r="H22" s="59"/>
    </row>
    <row r="23" spans="1:8" ht="54" customHeight="1" x14ac:dyDescent="0.2">
      <c r="A23" s="55"/>
    </row>
    <row r="24" spans="1:8" ht="54" customHeight="1" x14ac:dyDescent="0.2">
      <c r="A24" s="55"/>
    </row>
    <row r="25" spans="1:8" ht="54" customHeight="1" x14ac:dyDescent="0.2">
      <c r="A25" s="55"/>
    </row>
    <row r="26" spans="1:8" ht="54" customHeight="1" x14ac:dyDescent="0.2">
      <c r="A26" s="55"/>
    </row>
    <row r="27" spans="1:8" ht="54" customHeight="1" x14ac:dyDescent="0.2">
      <c r="A27" s="55"/>
    </row>
    <row r="28" spans="1:8" ht="54" customHeight="1" x14ac:dyDescent="0.2">
      <c r="A28" s="55"/>
    </row>
    <row r="29" spans="1:8" x14ac:dyDescent="0.2">
      <c r="A29" s="55"/>
    </row>
    <row r="30" spans="1:8" x14ac:dyDescent="0.2">
      <c r="A30" s="55"/>
    </row>
  </sheetData>
  <pageMargins left="0.70866141732283472" right="0.70866141732283472" top="0.74803149606299213" bottom="0.74803149606299213" header="0.31496062992125984" footer="0.31496062992125984"/>
  <pageSetup scale="31" orientation="landscape" r:id="rId1"/>
  <rowBreaks count="1" manualBreakCount="1">
    <brk id="7" max="18" man="1"/>
  </rowBreaks>
  <colBreaks count="1" manualBreakCount="1">
    <brk id="7" min="11" max="2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C8"/>
  <sheetViews>
    <sheetView workbookViewId="0">
      <selection activeCell="C3" sqref="C3"/>
    </sheetView>
  </sheetViews>
  <sheetFormatPr baseColWidth="10" defaultColWidth="9.140625" defaultRowHeight="15" x14ac:dyDescent="0.25"/>
  <cols>
    <col min="2" max="2" width="26.7109375" bestFit="1" customWidth="1"/>
    <col min="3" max="3" width="5.42578125" customWidth="1"/>
  </cols>
  <sheetData>
    <row r="2" spans="2:3" x14ac:dyDescent="0.25">
      <c r="B2" t="str">
        <f>Cuestionario!B21</f>
        <v>Tecnología</v>
      </c>
      <c r="C2">
        <f>Cuestionario!K21</f>
        <v>5</v>
      </c>
    </row>
    <row r="3" spans="2:3" x14ac:dyDescent="0.25">
      <c r="B3" t="str">
        <f>Cuestionario!B30</f>
        <v>Desarrollo de productos</v>
      </c>
      <c r="C3">
        <f>Cuestionario!K30</f>
        <v>4</v>
      </c>
    </row>
    <row r="4" spans="2:3" x14ac:dyDescent="0.25">
      <c r="B4" t="str">
        <f>Cuestionario!B39</f>
        <v>Definición de Producto / Diseño</v>
      </c>
      <c r="C4">
        <f>Cuestionario!K39</f>
        <v>3</v>
      </c>
    </row>
    <row r="5" spans="2:3" x14ac:dyDescent="0.25">
      <c r="B5" t="str">
        <f>Cuestionario!B48</f>
        <v>Entorno competitivo</v>
      </c>
      <c r="C5">
        <f>Cuestionario!K48</f>
        <v>2</v>
      </c>
    </row>
    <row r="6" spans="2:3" x14ac:dyDescent="0.25">
      <c r="B6" t="str">
        <f>Cuestionario!B57</f>
        <v>Equipo</v>
      </c>
      <c r="C6">
        <f>Cuestionario!K57</f>
        <v>3</v>
      </c>
    </row>
    <row r="7" spans="2:3" x14ac:dyDescent="0.25">
      <c r="B7" t="str">
        <f>Cuestionario!B66</f>
        <v>Estrategia de entrada al mercado</v>
      </c>
      <c r="C7">
        <f>Cuestionario!K66</f>
        <v>2</v>
      </c>
    </row>
    <row r="8" spans="2:3" x14ac:dyDescent="0.25">
      <c r="B8" t="str">
        <f>Cuestionario!B75</f>
        <v>Fabricación / Cadena de suministro</v>
      </c>
      <c r="C8">
        <f>Cuestionario!K75</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Cuestionario</vt:lpstr>
      <vt:lpstr>Resumen &amp; Resultado</vt:lpstr>
      <vt:lpstr>CRLvsTRL Eng</vt:lpstr>
      <vt:lpstr>TRL Esp</vt:lpstr>
      <vt:lpstr>CRL Esp</vt:lpstr>
      <vt:lpstr>Radio Data</vt:lpstr>
      <vt:lpstr>'CRLvsTRL Eng'!_Hlk3184040</vt:lpstr>
      <vt:lpstr>'CRL Esp'!Área_de_impresión</vt:lpstr>
      <vt:lpstr>'Resumen &amp; Resultado'!Área_de_impresión</vt:lpstr>
      <vt:lpstr>'TRL Esp'!Área_de_impresión</vt:lpstr>
    </vt:vector>
  </TitlesOfParts>
  <Company>LicenciArte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Hurtado</dc:creator>
  <cp:lastModifiedBy>Edier Gaviria</cp:lastModifiedBy>
  <cp:lastPrinted>2019-07-08T22:50:36Z</cp:lastPrinted>
  <dcterms:created xsi:type="dcterms:W3CDTF">2015-06-16T19:07:59Z</dcterms:created>
  <dcterms:modified xsi:type="dcterms:W3CDTF">2019-07-09T16:27:53Z</dcterms:modified>
</cp:coreProperties>
</file>